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eubaue\Desktop\"/>
    </mc:Choice>
  </mc:AlternateContent>
  <xr:revisionPtr revIDLastSave="0" documentId="13_ncr:1_{FBF91C54-B0C8-4D90-AE08-1405B89A514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Bachelor Master" sheetId="1" r:id="rId1"/>
    <sheet name="Doktorat 2021W" sheetId="4" r:id="rId2"/>
    <sheet name="Doktorat 2018W" sheetId="5" r:id="rId3"/>
  </sheets>
  <definedNames>
    <definedName name="Bachelor_Betriebswirtschaft">#REF!</definedName>
    <definedName name="Bachelor_Soziologie" localSheetId="1">'Doktorat 2021W'!$O$3:$O$14</definedName>
    <definedName name="Bachelor_Soziologie">'Bachelor Master'!$O$3:$O$14</definedName>
    <definedName name="Note" localSheetId="1">'Doktorat 2021W'!$R$15:$R$20</definedName>
    <definedName name="Note">'Bachelor Master'!$R$15:$R$20</definedName>
    <definedName name="Studien" localSheetId="1">'Doktorat 2021W'!$O$3:$O$17</definedName>
    <definedName name="Studien">'Bachelor Master'!$O$3:$O$17</definedName>
    <definedName name="Studienbezeichnung" localSheetId="1">'Doktorat 2021W'!$O$2:$O$14</definedName>
    <definedName name="Studienbezeichnung">'Bachelor Master'!$O$2:$O$14</definedName>
    <definedName name="Studienrichtung" localSheetId="1">'Doktorat 2021W'!$O$4:$O$14</definedName>
    <definedName name="Studienrichtung">'Bachelor Master'!$O$4:$O$14</definedName>
    <definedName name="Studienrichung" localSheetId="1">'Doktorat 2021W'!$O$3:$O$17</definedName>
    <definedName name="Studienrichung">'Bachelor Master'!$O$3:$O$17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5" l="1"/>
  <c r="O44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3" i="5"/>
  <c r="J39" i="5" l="1"/>
  <c r="G39" i="5" s="1"/>
  <c r="E42" i="5" s="1"/>
  <c r="O45" i="5" s="1"/>
  <c r="C41" i="5" s="1"/>
  <c r="E41" i="4" l="1"/>
  <c r="O44" i="4" l="1"/>
  <c r="I3" i="1"/>
  <c r="E41" i="1" s="1"/>
  <c r="I38" i="4" l="1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3" i="4"/>
  <c r="J39" i="4" l="1"/>
  <c r="G39" i="4" s="1"/>
  <c r="E42" i="4" s="1"/>
  <c r="O45" i="4" l="1"/>
  <c r="C41" i="4" s="1"/>
  <c r="O44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15" i="1"/>
  <c r="J15" i="1" s="1"/>
  <c r="J39" i="1" l="1"/>
  <c r="G39" i="1" s="1"/>
  <c r="E42" i="1" l="1"/>
  <c r="O46" i="1" s="1"/>
  <c r="O45" i="1" l="1"/>
  <c r="C41" i="1" s="1"/>
</calcChain>
</file>

<file path=xl/sharedStrings.xml><?xml version="1.0" encoding="utf-8"?>
<sst xmlns="http://schemas.openxmlformats.org/spreadsheetml/2006/main" count="117" uniqueCount="51">
  <si>
    <t>Familienname / Vorname / Akademischer Grad</t>
  </si>
  <si>
    <t>Matrikelnummer</t>
  </si>
  <si>
    <t>Semesteranzahl</t>
  </si>
  <si>
    <t>E-Mail</t>
  </si>
  <si>
    <t>Staatsbürgerschaft</t>
  </si>
  <si>
    <t>LV-Nr.</t>
  </si>
  <si>
    <t>Datum der Ablegung</t>
  </si>
  <si>
    <t>Note</t>
  </si>
  <si>
    <t>Vermerk des 
Dekanats</t>
  </si>
  <si>
    <t>Errechneter Notendurchschnitt:</t>
  </si>
  <si>
    <t>Check:</t>
  </si>
  <si>
    <t>Information:</t>
  </si>
  <si>
    <t>Bachelor- oder Masterstudium</t>
  </si>
  <si>
    <t>Antrag für:</t>
  </si>
  <si>
    <t>ECTS</t>
  </si>
  <si>
    <t>Note eingetragen?</t>
  </si>
  <si>
    <t>Summe:</t>
  </si>
  <si>
    <t>Erweiterungsstudium</t>
  </si>
  <si>
    <t>Notendurchschnitt &lt;=1,5</t>
  </si>
  <si>
    <t>Notendurchschnitt &lt;=2,0</t>
  </si>
  <si>
    <t>Dissertation</t>
  </si>
  <si>
    <t>Tel.-Nr.</t>
  </si>
  <si>
    <t>Titel der Lehrveranstaltungen / Praktika / 
Bachelorarbeit / Masterarbeit</t>
  </si>
  <si>
    <t>Beiblatt Leistungsstipendium SOWI</t>
  </si>
  <si>
    <t>033.515 Bachelorstudium Betriebswirtschaft</t>
  </si>
  <si>
    <t>033.513 Bachelorstudium Economics</t>
  </si>
  <si>
    <t>033.505 Bachelorstudium Soziologie</t>
  </si>
  <si>
    <t>066.915 Masterstudium Betriebswirtschaft</t>
  </si>
  <si>
    <t>066.912 Masterstudium Politische und Empirische Ökonomik</t>
  </si>
  <si>
    <t>066.905 Masterstudium Soziologie</t>
  </si>
  <si>
    <t>066.970 Masterstudium Wirtschaftspädagogik</t>
  </si>
  <si>
    <t>066.591 Internat. Joint Master Programm in Kultursoziologie</t>
  </si>
  <si>
    <t>066.592 Global Studies on Management and Information Science</t>
  </si>
  <si>
    <t>046.001 Erweiterungsstudium Leadership</t>
  </si>
  <si>
    <t>047.001 Erweiterungsstudium Leadership</t>
  </si>
  <si>
    <t>Studien:</t>
  </si>
  <si>
    <t>796.300.915 Doktoratsstudium SOWI - Betriebswirtschaft</t>
  </si>
  <si>
    <t>796.300.912 Doktoratsstudium SOWI - Politische und Empirische Ökonomik</t>
  </si>
  <si>
    <t>796300905 Doktoratsstudium SOWI - Soziologie</t>
  </si>
  <si>
    <t>796300970 Doktoratsstudium SOWI - Wirtschaftspädagogik</t>
  </si>
  <si>
    <t>Noten:</t>
  </si>
  <si>
    <t>Doktoratsstudium</t>
  </si>
  <si>
    <t>Studienkennzahl und Studienbezeichnung</t>
  </si>
  <si>
    <t>Titel der Lehrveranstaltungen / Dissertation</t>
  </si>
  <si>
    <t>Defensio</t>
  </si>
  <si>
    <t>Bitte tragen Sie die restlichen Lehrveranstaltungen (36 ECTS) ein!</t>
  </si>
  <si>
    <t>Rigorosum (gesamt)</t>
  </si>
  <si>
    <t>Bitte tragen Sie die restlichen Lehrveranstaltungen (48 ECTS) ein!</t>
  </si>
  <si>
    <t>796.300.905 Doktoratsstudium SOWI - Soziologie</t>
  </si>
  <si>
    <t>796.300.970 Doktoratsstudium SOWI - Wirtschaftspädagogik</t>
  </si>
  <si>
    <t>Noten DR: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</si>
</sst>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,000"/>
    <numFmt numFmtId="165" formatCode="dd/mm/yyyy;@"/>
    <numFmt numFmtId="166" formatCode="dd\.mm\.yyyy;@"/>
    <numFmt numFmtId="167" formatCode="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Franklin Gothic Book"/>
      <family val="2"/>
    </font>
    <font>
      <sz val="18"/>
      <color theme="1"/>
      <name val="Franklin Gothic Demi"/>
      <family val="2"/>
    </font>
    <font>
      <sz val="10"/>
      <color theme="1"/>
      <name val="Franklin Gothic Demi"/>
      <family val="2"/>
    </font>
    <font>
      <sz val="11"/>
      <color theme="1"/>
      <name val="Franklin Gothic Demi"/>
      <family val="2"/>
    </font>
    <font>
      <sz val="8"/>
      <color theme="1"/>
      <name val="Franklin Gothic Book"/>
      <family val="2"/>
    </font>
    <font>
      <sz val="11"/>
      <name val="Franklin Gothic Book"/>
      <family val="2"/>
    </font>
    <font>
      <sz val="11"/>
      <name val="Franklin Gothic Demi"/>
      <family val="2"/>
    </font>
    <font>
      <sz val="14"/>
      <color theme="1"/>
      <name val="Franklin Gothic Demi"/>
      <family val="2"/>
    </font>
    <font>
      <sz val="14"/>
      <name val="Franklin Gothic Demi"/>
      <family val="2"/>
    </font>
    <font>
      <sz val="12"/>
      <color theme="1"/>
      <name val="Franklin Gothic Demi"/>
      <family val="2"/>
    </font>
    <font>
      <sz val="16"/>
      <color theme="0"/>
      <name val="Franklin Gothic Demi"/>
      <family val="2"/>
    </font>
    <font>
      <sz val="10"/>
      <color theme="1"/>
      <name val="Franklin Gothic Book"/>
      <family val="2"/>
    </font>
    <font>
      <b/>
      <sz val="1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Border="1" applyProtection="1"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/>
    <xf numFmtId="166" fontId="5" fillId="0" borderId="0" xfId="0" applyNumberFormat="1" applyFont="1" applyBorder="1" applyProtection="1">
      <protection hidden="1"/>
    </xf>
    <xf numFmtId="166" fontId="5" fillId="0" borderId="0" xfId="0" applyNumberFormat="1" applyFont="1" applyProtection="1">
      <protection hidden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Protection="1">
      <protection hidden="1"/>
    </xf>
    <xf numFmtId="0" fontId="11" fillId="0" borderId="1" xfId="0" applyFont="1" applyBorder="1" applyProtection="1">
      <protection hidden="1"/>
    </xf>
    <xf numFmtId="0" fontId="11" fillId="0" borderId="0" xfId="0" applyFont="1"/>
    <xf numFmtId="0" fontId="2" fillId="0" borderId="0" xfId="0" applyFont="1"/>
    <xf numFmtId="166" fontId="11" fillId="0" borderId="0" xfId="0" applyNumberFormat="1" applyFont="1" applyProtection="1">
      <protection hidden="1"/>
    </xf>
    <xf numFmtId="14" fontId="11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/>
    <xf numFmtId="0" fontId="9" fillId="0" borderId="0" xfId="0" applyFont="1"/>
    <xf numFmtId="164" fontId="12" fillId="0" borderId="0" xfId="0" applyNumberFormat="1" applyFont="1" applyBorder="1" applyAlignment="1" applyProtection="1">
      <alignment horizontal="left"/>
      <protection hidden="1"/>
    </xf>
    <xf numFmtId="0" fontId="16" fillId="5" borderId="2" xfId="0" applyFont="1" applyFill="1" applyBorder="1" applyAlignment="1" applyProtection="1">
      <alignment horizontal="center" vertical="center" wrapText="1"/>
      <protection hidden="1"/>
    </xf>
    <xf numFmtId="164" fontId="17" fillId="0" borderId="1" xfId="0" applyNumberFormat="1" applyFont="1" applyBorder="1" applyAlignment="1" applyProtection="1">
      <alignment horizontal="center" vertical="center" shrinkToFit="1"/>
      <protection locked="0"/>
    </xf>
    <xf numFmtId="165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4" fontId="11" fillId="0" borderId="0" xfId="0" applyNumberFormat="1" applyFont="1" applyBorder="1" applyAlignment="1" applyProtection="1">
      <alignment horizontal="left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/>
    <xf numFmtId="166" fontId="10" fillId="0" borderId="0" xfId="0" applyNumberFormat="1" applyFont="1" applyProtection="1">
      <protection hidden="1"/>
    </xf>
    <xf numFmtId="14" fontId="10" fillId="0" borderId="0" xfId="0" applyNumberFormat="1" applyFont="1" applyProtection="1">
      <protection hidden="1"/>
    </xf>
    <xf numFmtId="0" fontId="11" fillId="0" borderId="0" xfId="0" applyFont="1" applyAlignment="1">
      <alignment horizontal="center"/>
    </xf>
    <xf numFmtId="166" fontId="11" fillId="0" borderId="0" xfId="0" applyNumberFormat="1" applyFont="1" applyBorder="1" applyProtection="1">
      <protection hidden="1"/>
    </xf>
    <xf numFmtId="0" fontId="12" fillId="0" borderId="1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Protection="1">
      <protection hidden="1"/>
    </xf>
    <xf numFmtId="164" fontId="11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7" fillId="3" borderId="1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167" fontId="15" fillId="2" borderId="2" xfId="0" applyNumberFormat="1" applyFont="1" applyFill="1" applyBorder="1" applyAlignment="1" applyProtection="1">
      <alignment horizontal="left" vertical="center" shrinkToFit="1"/>
      <protection locked="0"/>
    </xf>
    <xf numFmtId="167" fontId="15" fillId="2" borderId="3" xfId="0" applyNumberFormat="1" applyFont="1" applyFill="1" applyBorder="1" applyAlignment="1" applyProtection="1">
      <alignment horizontal="left" vertical="center" shrinkToFit="1"/>
      <protection locked="0"/>
    </xf>
    <xf numFmtId="167" fontId="15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left" vertical="center"/>
      <protection locked="0" hidden="1"/>
    </xf>
    <xf numFmtId="0" fontId="15" fillId="2" borderId="3" xfId="0" applyFont="1" applyFill="1" applyBorder="1" applyAlignment="1" applyProtection="1">
      <alignment horizontal="left" vertical="center"/>
      <protection locked="0" hidden="1"/>
    </xf>
    <xf numFmtId="0" fontId="15" fillId="2" borderId="4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center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right" vertical="center"/>
      <protection hidden="1"/>
    </xf>
    <xf numFmtId="0" fontId="13" fillId="2" borderId="3" xfId="0" applyFont="1" applyFill="1" applyBorder="1" applyAlignment="1" applyProtection="1">
      <alignment horizontal="right" vertical="center"/>
      <protection hidden="1"/>
    </xf>
    <xf numFmtId="0" fontId="13" fillId="2" borderId="4" xfId="0" applyFont="1" applyFill="1" applyBorder="1" applyAlignment="1" applyProtection="1">
      <alignment horizontal="right" vertical="center"/>
      <protection hidden="1"/>
    </xf>
    <xf numFmtId="2" fontId="14" fillId="0" borderId="2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left" vertical="center"/>
      <protection locked="0" hidden="1"/>
    </xf>
    <xf numFmtId="0" fontId="9" fillId="2" borderId="3" xfId="0" applyFont="1" applyFill="1" applyBorder="1" applyAlignment="1" applyProtection="1">
      <alignment horizontal="left" vertical="center"/>
      <protection locked="0" hidden="1"/>
    </xf>
    <xf numFmtId="0" fontId="9" fillId="2" borderId="4" xfId="0" applyFont="1" applyFill="1" applyBorder="1" applyAlignment="1" applyProtection="1">
      <alignment horizontal="left" vertical="center"/>
      <protection locked="0" hidden="1"/>
    </xf>
    <xf numFmtId="164" fontId="17" fillId="0" borderId="2" xfId="0" applyNumberFormat="1" applyFont="1" applyBorder="1" applyAlignment="1" applyProtection="1">
      <alignment horizontal="center" vertical="center" shrinkToFit="1"/>
      <protection locked="0"/>
    </xf>
    <xf numFmtId="164" fontId="17" fillId="0" borderId="3" xfId="0" applyNumberFormat="1" applyFont="1" applyBorder="1" applyAlignment="1" applyProtection="1">
      <alignment horizontal="center" vertical="center" shrinkToFit="1"/>
      <protection locked="0"/>
    </xf>
    <xf numFmtId="164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3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family val="2"/>
        <scheme val="none"/>
      </font>
      <protection locked="1" hidden="1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809F8B-2635-4CC0-82D2-BBB2303C0EDE}" name="Tabelle2" displayName="Tabelle2" ref="R30:R32" totalsRowShown="0" headerRowDxfId="25" dataDxfId="24">
  <autoFilter ref="R30:R32" xr:uid="{A6809F8B-2635-4CC0-82D2-BBB2303C0EDE}"/>
  <tableColumns count="1">
    <tableColumn id="1" xr3:uid="{37F16E4A-F1E6-4420-94B9-7BA440D3DC53}" name="Noten DR: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ADADB8-1FCE-4D2F-A01F-0405FFE0A87E}" name="Tabelle3" displayName="Tabelle3" ref="R26:R28" totalsRowShown="0" headerRowDxfId="22" dataDxfId="21">
  <autoFilter ref="R26:R28" xr:uid="{6CADADB8-1FCE-4D2F-A01F-0405FFE0A87E}"/>
  <tableColumns count="1">
    <tableColumn id="1" xr3:uid="{1E4A0681-0F28-4C8B-8E02-5165AE44AE8F}" name="Noten DR: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46"/>
  <sheetViews>
    <sheetView zoomScaleNormal="100" workbookViewId="0">
      <selection activeCell="C3" sqref="C3:H3"/>
    </sheetView>
  </sheetViews>
  <sheetFormatPr baseColWidth="10" defaultRowHeight="15" x14ac:dyDescent="0.25"/>
  <cols>
    <col min="1" max="1" width="8.5703125" customWidth="1"/>
    <col min="2" max="2" width="1.42578125" customWidth="1"/>
    <col min="3" max="3" width="18" customWidth="1"/>
    <col min="4" max="4" width="25" customWidth="1"/>
    <col min="6" max="6" width="6.7109375" customWidth="1"/>
    <col min="7" max="7" width="5.42578125" bestFit="1" customWidth="1"/>
    <col min="8" max="8" width="12.85546875" bestFit="1" customWidth="1"/>
    <col min="9" max="9" width="13.85546875" style="1" hidden="1" customWidth="1"/>
    <col min="10" max="10" width="11.85546875" style="1" hidden="1" customWidth="1"/>
    <col min="11" max="11" width="18.140625" style="1" hidden="1" customWidth="1"/>
    <col min="12" max="12" width="10.42578125" style="1" hidden="1" customWidth="1"/>
    <col min="13" max="13" width="9.28515625" style="1" hidden="1" customWidth="1"/>
    <col min="14" max="14" width="17.85546875" style="1" hidden="1" customWidth="1"/>
    <col min="15" max="15" width="43.140625" style="1" hidden="1" customWidth="1"/>
    <col min="16" max="16" width="33.85546875" style="1" hidden="1" customWidth="1"/>
    <col min="17" max="17" width="34.140625" style="1" hidden="1" customWidth="1"/>
    <col min="18" max="18" width="28" style="1" hidden="1" customWidth="1"/>
    <col min="19" max="19" width="36.140625" style="1" hidden="1" customWidth="1"/>
    <col min="20" max="20" width="35.28515625" style="1" hidden="1" customWidth="1"/>
    <col min="21" max="21" width="29.5703125" style="1" customWidth="1"/>
    <col min="22" max="22" width="35.42578125" style="1" customWidth="1"/>
  </cols>
  <sheetData>
    <row r="1" spans="1:24" ht="25.5" customHeight="1" x14ac:dyDescent="0.4">
      <c r="A1" s="64" t="s">
        <v>23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P1" s="2"/>
      <c r="Q1" s="2"/>
      <c r="R1" s="2"/>
      <c r="S1" s="39" t="s">
        <v>12</v>
      </c>
      <c r="T1" s="2"/>
      <c r="U1" s="2"/>
      <c r="V1" s="2"/>
      <c r="W1" s="3"/>
      <c r="X1" s="3"/>
    </row>
    <row r="2" spans="1:24" ht="12" customHeight="1" x14ac:dyDescent="0.35">
      <c r="A2" s="11"/>
      <c r="B2" s="12"/>
      <c r="C2" s="73"/>
      <c r="D2" s="73"/>
      <c r="E2" s="73"/>
      <c r="F2" s="73"/>
      <c r="G2" s="73"/>
      <c r="H2" s="73"/>
      <c r="I2" s="2"/>
      <c r="J2" s="2"/>
      <c r="K2" s="2"/>
      <c r="L2" s="2"/>
      <c r="M2" s="2"/>
      <c r="N2" s="2"/>
      <c r="P2" s="2"/>
      <c r="Q2" s="2"/>
      <c r="R2" s="2"/>
      <c r="S2" s="40" t="s">
        <v>17</v>
      </c>
      <c r="T2" s="2"/>
      <c r="U2" s="2"/>
      <c r="V2" s="2"/>
      <c r="W2" s="3"/>
      <c r="X2" s="3"/>
    </row>
    <row r="3" spans="1:24" ht="25.5" customHeight="1" x14ac:dyDescent="0.3">
      <c r="A3" s="14" t="s">
        <v>13</v>
      </c>
      <c r="B3" s="13"/>
      <c r="C3" s="74" t="s">
        <v>12</v>
      </c>
      <c r="D3" s="75"/>
      <c r="E3" s="75"/>
      <c r="F3" s="75"/>
      <c r="G3" s="75"/>
      <c r="H3" s="76"/>
      <c r="I3" s="2">
        <f>IF(C3=S1,1,2)</f>
        <v>1</v>
      </c>
      <c r="J3" s="2"/>
      <c r="K3" s="2"/>
      <c r="L3" s="2"/>
      <c r="M3" s="2"/>
      <c r="N3" s="2"/>
      <c r="O3" s="39"/>
      <c r="P3" s="2"/>
      <c r="Q3" s="2"/>
      <c r="R3" s="2"/>
      <c r="T3" s="2"/>
      <c r="U3" s="2"/>
      <c r="V3" s="2"/>
      <c r="W3" s="3"/>
      <c r="X3" s="3"/>
    </row>
    <row r="4" spans="1:24" ht="12" customHeight="1" x14ac:dyDescent="0.3">
      <c r="A4" s="13"/>
      <c r="B4" s="13"/>
      <c r="C4" s="72"/>
      <c r="D4" s="72"/>
      <c r="E4" s="72"/>
      <c r="F4" s="72"/>
      <c r="G4" s="72"/>
      <c r="H4" s="72"/>
      <c r="I4" s="2"/>
      <c r="J4" s="2"/>
      <c r="K4" s="2"/>
      <c r="L4" s="2"/>
      <c r="M4" s="2"/>
      <c r="N4" s="2"/>
      <c r="O4" s="39"/>
      <c r="P4" s="2"/>
      <c r="Q4" s="2"/>
      <c r="R4" s="2"/>
      <c r="S4" s="2"/>
      <c r="T4" s="2"/>
      <c r="U4" s="2"/>
      <c r="V4" s="2"/>
      <c r="W4" s="3"/>
      <c r="X4" s="3"/>
    </row>
    <row r="5" spans="1:24" s="29" customFormat="1" ht="25.5" customHeight="1" x14ac:dyDescent="0.3">
      <c r="A5" s="65"/>
      <c r="B5" s="66"/>
      <c r="C5" s="66"/>
      <c r="D5" s="66"/>
      <c r="E5" s="67"/>
      <c r="F5" s="68"/>
      <c r="G5" s="69"/>
      <c r="H5" s="70"/>
      <c r="I5" s="27"/>
      <c r="J5" s="27"/>
      <c r="K5" s="27"/>
      <c r="L5" s="27"/>
      <c r="M5" s="27"/>
      <c r="N5" s="27"/>
      <c r="O5" s="39"/>
      <c r="P5" s="27"/>
      <c r="Q5" s="27"/>
      <c r="R5" s="27"/>
      <c r="S5" s="27"/>
      <c r="T5" s="27"/>
      <c r="U5" s="27"/>
      <c r="V5" s="27"/>
      <c r="W5" s="28"/>
      <c r="X5" s="28"/>
    </row>
    <row r="6" spans="1:24" s="18" customFormat="1" ht="12" customHeight="1" x14ac:dyDescent="0.3">
      <c r="A6" s="71" t="s">
        <v>0</v>
      </c>
      <c r="B6" s="71"/>
      <c r="C6" s="71"/>
      <c r="D6" s="71"/>
      <c r="E6" s="71"/>
      <c r="F6" s="71" t="s">
        <v>1</v>
      </c>
      <c r="G6" s="71"/>
      <c r="H6" s="71"/>
      <c r="I6" s="15"/>
      <c r="J6" s="15"/>
      <c r="K6" s="15"/>
      <c r="L6" s="15"/>
      <c r="M6" s="15"/>
      <c r="N6" s="15"/>
      <c r="O6" s="39"/>
      <c r="P6" s="15"/>
      <c r="Q6" s="15"/>
      <c r="R6" s="15"/>
      <c r="S6" s="15"/>
      <c r="T6" s="15"/>
      <c r="U6" s="15"/>
      <c r="V6" s="15"/>
      <c r="W6" s="17"/>
      <c r="X6" s="17"/>
    </row>
    <row r="7" spans="1:24" ht="12" customHeight="1" x14ac:dyDescent="0.3">
      <c r="A7" s="77"/>
      <c r="B7" s="77"/>
      <c r="C7" s="77"/>
      <c r="D7" s="77"/>
      <c r="E7" s="77"/>
      <c r="F7" s="77"/>
      <c r="G7" s="77"/>
      <c r="H7" s="77"/>
      <c r="I7" s="2"/>
      <c r="J7" s="2"/>
      <c r="K7" s="2"/>
      <c r="L7" s="2"/>
      <c r="M7" s="2"/>
      <c r="N7" s="2"/>
      <c r="O7" s="39"/>
      <c r="P7" s="2"/>
      <c r="Q7" s="2"/>
      <c r="R7" s="2"/>
      <c r="S7" s="2"/>
      <c r="T7" s="2"/>
      <c r="U7" s="2"/>
      <c r="V7" s="2"/>
      <c r="W7" s="3"/>
      <c r="X7" s="3"/>
    </row>
    <row r="8" spans="1:24" s="29" customFormat="1" ht="25.5" customHeight="1" x14ac:dyDescent="0.3">
      <c r="A8" s="65" t="s">
        <v>24</v>
      </c>
      <c r="B8" s="66"/>
      <c r="C8" s="66"/>
      <c r="D8" s="66"/>
      <c r="E8" s="67"/>
      <c r="F8" s="78"/>
      <c r="G8" s="79"/>
      <c r="H8" s="80"/>
      <c r="I8" s="27"/>
      <c r="J8" s="27"/>
      <c r="K8" s="27"/>
      <c r="L8" s="27"/>
      <c r="M8" s="27"/>
      <c r="N8" s="27"/>
      <c r="O8" s="39"/>
      <c r="P8" s="27"/>
      <c r="Q8" s="27"/>
      <c r="R8" s="27"/>
      <c r="S8" s="27"/>
      <c r="T8" s="27"/>
      <c r="U8" s="27"/>
      <c r="V8" s="27"/>
      <c r="W8" s="28"/>
      <c r="X8" s="28"/>
    </row>
    <row r="9" spans="1:24" s="18" customFormat="1" ht="12" customHeight="1" x14ac:dyDescent="0.3">
      <c r="A9" s="71" t="s">
        <v>42</v>
      </c>
      <c r="B9" s="71"/>
      <c r="C9" s="71"/>
      <c r="D9" s="71"/>
      <c r="E9" s="71"/>
      <c r="F9" s="71" t="s">
        <v>2</v>
      </c>
      <c r="G9" s="71"/>
      <c r="H9" s="71"/>
      <c r="I9" s="15"/>
      <c r="J9" s="15"/>
      <c r="K9" s="15"/>
      <c r="L9" s="15"/>
      <c r="M9" s="15"/>
      <c r="N9" s="15"/>
      <c r="O9" s="40"/>
      <c r="P9" s="15"/>
      <c r="Q9" s="15"/>
      <c r="R9" s="15"/>
      <c r="S9" s="15"/>
      <c r="T9" s="15"/>
      <c r="U9" s="15"/>
      <c r="V9" s="15"/>
      <c r="W9" s="17"/>
      <c r="X9" s="17"/>
    </row>
    <row r="10" spans="1:24" ht="12" customHeight="1" x14ac:dyDescent="0.3">
      <c r="A10" s="77"/>
      <c r="B10" s="77"/>
      <c r="C10" s="77"/>
      <c r="D10" s="77"/>
      <c r="E10" s="77"/>
      <c r="F10" s="77"/>
      <c r="G10" s="77"/>
      <c r="H10" s="77"/>
      <c r="I10" s="2"/>
      <c r="J10" s="2"/>
      <c r="K10" s="2"/>
      <c r="L10" s="2"/>
      <c r="M10" s="2"/>
      <c r="N10" s="2"/>
      <c r="O10" s="39"/>
      <c r="P10" s="2"/>
      <c r="Q10" s="2"/>
      <c r="R10" s="2"/>
      <c r="S10" s="2"/>
      <c r="T10" s="2"/>
      <c r="U10" s="2"/>
      <c r="V10" s="2"/>
      <c r="W10" s="3"/>
      <c r="X10" s="3"/>
    </row>
    <row r="11" spans="1:24" s="29" customFormat="1" ht="25.5" customHeight="1" x14ac:dyDescent="0.3">
      <c r="A11" s="84"/>
      <c r="B11" s="84"/>
      <c r="C11" s="84"/>
      <c r="D11" s="84"/>
      <c r="E11" s="84"/>
      <c r="F11" s="84"/>
      <c r="G11" s="84"/>
      <c r="H11" s="84"/>
      <c r="I11" s="27"/>
      <c r="J11" s="27"/>
      <c r="K11" s="27"/>
      <c r="L11" s="27"/>
      <c r="M11" s="27"/>
      <c r="N11" s="27"/>
      <c r="O11" s="39"/>
      <c r="P11" s="27"/>
      <c r="Q11" s="27"/>
      <c r="R11" s="27"/>
      <c r="S11" s="27"/>
      <c r="T11" s="27"/>
      <c r="U11" s="27"/>
      <c r="V11" s="27"/>
      <c r="W11" s="28"/>
      <c r="X11" s="28"/>
    </row>
    <row r="12" spans="1:24" s="18" customFormat="1" ht="12" customHeight="1" x14ac:dyDescent="0.3">
      <c r="A12" s="71" t="s">
        <v>3</v>
      </c>
      <c r="B12" s="71"/>
      <c r="C12" s="71"/>
      <c r="D12" s="71" t="s">
        <v>21</v>
      </c>
      <c r="E12" s="71"/>
      <c r="F12" s="71" t="s">
        <v>4</v>
      </c>
      <c r="G12" s="71"/>
      <c r="H12" s="71"/>
      <c r="I12" s="15"/>
      <c r="J12" s="15"/>
      <c r="K12" s="19"/>
      <c r="L12" s="19"/>
      <c r="M12" s="20"/>
      <c r="N12" s="20"/>
      <c r="O12" s="40"/>
      <c r="P12" s="15"/>
      <c r="Q12" s="15"/>
      <c r="R12" s="15"/>
      <c r="S12" s="15"/>
      <c r="T12" s="15"/>
      <c r="U12" s="15"/>
      <c r="V12" s="15"/>
      <c r="W12" s="17"/>
      <c r="X12" s="17"/>
    </row>
    <row r="13" spans="1:24" ht="12" customHeight="1" x14ac:dyDescent="0.3">
      <c r="A13" s="77"/>
      <c r="B13" s="77"/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40"/>
      <c r="P13" s="2"/>
      <c r="Q13" s="2"/>
      <c r="R13" s="2"/>
      <c r="S13" s="2"/>
      <c r="T13" s="2"/>
      <c r="U13" s="2"/>
      <c r="V13" s="2"/>
      <c r="W13" s="3"/>
      <c r="X13" s="3"/>
    </row>
    <row r="14" spans="1:24" s="29" customFormat="1" ht="31.5" customHeight="1" x14ac:dyDescent="0.3">
      <c r="A14" s="22" t="s">
        <v>5</v>
      </c>
      <c r="B14" s="85" t="s">
        <v>22</v>
      </c>
      <c r="C14" s="86"/>
      <c r="D14" s="86"/>
      <c r="E14" s="23" t="s">
        <v>6</v>
      </c>
      <c r="F14" s="22" t="s">
        <v>14</v>
      </c>
      <c r="G14" s="22" t="s">
        <v>7</v>
      </c>
      <c r="H14" s="23" t="s">
        <v>8</v>
      </c>
      <c r="I14" s="53" t="s">
        <v>15</v>
      </c>
      <c r="J14" s="24" t="s">
        <v>14</v>
      </c>
      <c r="K14" s="25"/>
      <c r="L14" s="26"/>
      <c r="M14" s="27"/>
      <c r="N14" s="27"/>
      <c r="O14" s="41" t="s">
        <v>35</v>
      </c>
      <c r="P14" s="27"/>
      <c r="Q14" s="27"/>
      <c r="R14" s="25" t="s">
        <v>40</v>
      </c>
      <c r="S14" s="27"/>
      <c r="T14" s="27"/>
      <c r="U14" s="27"/>
      <c r="V14" s="27"/>
      <c r="W14" s="28"/>
      <c r="X14" s="28"/>
    </row>
    <row r="15" spans="1:24" ht="17.100000000000001" customHeight="1" x14ac:dyDescent="0.3">
      <c r="A15" s="32"/>
      <c r="B15" s="81"/>
      <c r="C15" s="82"/>
      <c r="D15" s="83"/>
      <c r="E15" s="33"/>
      <c r="F15" s="34"/>
      <c r="G15" s="34"/>
      <c r="H15" s="35"/>
      <c r="I15" s="16">
        <f>F15*G15</f>
        <v>0</v>
      </c>
      <c r="J15" s="16">
        <f>IF(I15&gt;0,F15,0)</f>
        <v>0</v>
      </c>
      <c r="K15" s="9"/>
      <c r="M15" s="10"/>
      <c r="N15" s="10"/>
      <c r="O15" s="43" t="s">
        <v>24</v>
      </c>
      <c r="P15" s="2"/>
      <c r="Q15" s="2"/>
      <c r="R15" s="39">
        <v>1</v>
      </c>
      <c r="S15" s="2"/>
      <c r="T15" s="2"/>
      <c r="U15" s="2"/>
      <c r="V15" s="2"/>
      <c r="W15" s="3"/>
      <c r="X15" s="3"/>
    </row>
    <row r="16" spans="1:24" ht="17.100000000000001" customHeight="1" x14ac:dyDescent="0.3">
      <c r="A16" s="32"/>
      <c r="B16" s="81"/>
      <c r="C16" s="82"/>
      <c r="D16" s="83"/>
      <c r="E16" s="33"/>
      <c r="F16" s="34"/>
      <c r="G16" s="34"/>
      <c r="H16" s="35"/>
      <c r="I16" s="16">
        <f t="shared" ref="I16:I38" si="0">F16*G16</f>
        <v>0</v>
      </c>
      <c r="J16" s="16">
        <f t="shared" ref="J16:J38" si="1">IF(I16&gt;0,F16,0)</f>
        <v>0</v>
      </c>
      <c r="K16" s="9"/>
      <c r="M16" s="10"/>
      <c r="N16" s="10"/>
      <c r="O16" s="43" t="s">
        <v>25</v>
      </c>
      <c r="P16" s="2"/>
      <c r="Q16" s="2"/>
      <c r="R16" s="39">
        <v>2</v>
      </c>
      <c r="S16" s="2"/>
      <c r="T16" s="2"/>
      <c r="U16" s="2"/>
      <c r="V16" s="2"/>
      <c r="W16" s="3"/>
      <c r="X16" s="3"/>
    </row>
    <row r="17" spans="1:24" ht="17.100000000000001" customHeight="1" x14ac:dyDescent="0.3">
      <c r="A17" s="32"/>
      <c r="B17" s="81"/>
      <c r="C17" s="82"/>
      <c r="D17" s="83"/>
      <c r="E17" s="33"/>
      <c r="F17" s="34"/>
      <c r="G17" s="34"/>
      <c r="H17" s="35"/>
      <c r="I17" s="16">
        <f t="shared" si="0"/>
        <v>0</v>
      </c>
      <c r="J17" s="16">
        <f t="shared" si="1"/>
        <v>0</v>
      </c>
      <c r="K17" s="9"/>
      <c r="M17" s="10"/>
      <c r="N17" s="10"/>
      <c r="O17" s="43" t="s">
        <v>26</v>
      </c>
      <c r="P17" s="2"/>
      <c r="Q17" s="2"/>
      <c r="R17" s="39">
        <v>3</v>
      </c>
      <c r="S17" s="2"/>
      <c r="T17" s="2"/>
      <c r="U17" s="2"/>
      <c r="V17" s="2"/>
      <c r="W17" s="3"/>
      <c r="X17" s="3"/>
    </row>
    <row r="18" spans="1:24" ht="17.100000000000001" customHeight="1" x14ac:dyDescent="0.3">
      <c r="A18" s="32"/>
      <c r="B18" s="81"/>
      <c r="C18" s="82"/>
      <c r="D18" s="83"/>
      <c r="E18" s="33"/>
      <c r="F18" s="34"/>
      <c r="G18" s="34"/>
      <c r="H18" s="35"/>
      <c r="I18" s="16">
        <f t="shared" si="0"/>
        <v>0</v>
      </c>
      <c r="J18" s="16">
        <f t="shared" si="1"/>
        <v>0</v>
      </c>
      <c r="K18" s="9"/>
      <c r="M18" s="10"/>
      <c r="N18" s="10"/>
      <c r="O18" s="43" t="s">
        <v>27</v>
      </c>
      <c r="P18" s="2"/>
      <c r="Q18" s="2"/>
      <c r="R18" s="39">
        <v>4</v>
      </c>
      <c r="S18" s="2"/>
      <c r="T18" s="2"/>
      <c r="U18" s="2"/>
      <c r="V18" s="2"/>
      <c r="W18" s="3"/>
      <c r="X18" s="3"/>
    </row>
    <row r="19" spans="1:24" ht="17.100000000000001" customHeight="1" x14ac:dyDescent="0.3">
      <c r="A19" s="32"/>
      <c r="B19" s="81"/>
      <c r="C19" s="82"/>
      <c r="D19" s="83"/>
      <c r="E19" s="33"/>
      <c r="F19" s="34"/>
      <c r="G19" s="34"/>
      <c r="H19" s="35"/>
      <c r="I19" s="16">
        <f t="shared" si="0"/>
        <v>0</v>
      </c>
      <c r="J19" s="16">
        <f t="shared" si="1"/>
        <v>0</v>
      </c>
      <c r="K19" s="9"/>
      <c r="M19" s="10"/>
      <c r="N19" s="10"/>
      <c r="O19" s="43" t="s">
        <v>28</v>
      </c>
      <c r="P19" s="2"/>
      <c r="Q19" s="2"/>
      <c r="R19" s="39">
        <v>5</v>
      </c>
      <c r="S19" s="2"/>
      <c r="T19" s="2"/>
      <c r="U19" s="2"/>
      <c r="V19" s="2"/>
      <c r="W19" s="3"/>
      <c r="X19" s="3"/>
    </row>
    <row r="20" spans="1:24" ht="17.100000000000001" customHeight="1" x14ac:dyDescent="0.3">
      <c r="A20" s="32"/>
      <c r="B20" s="81"/>
      <c r="C20" s="82"/>
      <c r="D20" s="83"/>
      <c r="E20" s="33"/>
      <c r="F20" s="34"/>
      <c r="G20" s="34"/>
      <c r="H20" s="35"/>
      <c r="I20" s="16">
        <f t="shared" si="0"/>
        <v>0</v>
      </c>
      <c r="J20" s="16">
        <f t="shared" si="1"/>
        <v>0</v>
      </c>
      <c r="K20" s="9"/>
      <c r="M20" s="10"/>
      <c r="N20" s="10"/>
      <c r="O20" s="43" t="s">
        <v>29</v>
      </c>
      <c r="P20" s="2"/>
      <c r="Q20" s="2"/>
      <c r="R20" s="45">
        <v>0</v>
      </c>
      <c r="S20" s="2"/>
      <c r="T20" s="2"/>
      <c r="U20" s="2"/>
      <c r="V20" s="2"/>
      <c r="W20" s="3"/>
      <c r="X20" s="3"/>
    </row>
    <row r="21" spans="1:24" ht="17.100000000000001" customHeight="1" x14ac:dyDescent="0.3">
      <c r="A21" s="32"/>
      <c r="B21" s="81"/>
      <c r="C21" s="82"/>
      <c r="D21" s="83"/>
      <c r="E21" s="33"/>
      <c r="F21" s="34"/>
      <c r="G21" s="34"/>
      <c r="H21" s="35"/>
      <c r="I21" s="16">
        <f t="shared" si="0"/>
        <v>0</v>
      </c>
      <c r="J21" s="16">
        <f t="shared" si="1"/>
        <v>0</v>
      </c>
      <c r="K21" s="9"/>
      <c r="M21" s="10"/>
      <c r="N21" s="10"/>
      <c r="O21" s="43" t="s">
        <v>30</v>
      </c>
      <c r="P21" s="2"/>
      <c r="Q21" s="2"/>
      <c r="R21" s="2"/>
      <c r="S21" s="2"/>
      <c r="T21" s="2"/>
      <c r="U21" s="2"/>
      <c r="V21" s="2"/>
      <c r="W21" s="3"/>
      <c r="X21" s="3"/>
    </row>
    <row r="22" spans="1:24" ht="17.100000000000001" customHeight="1" x14ac:dyDescent="0.3">
      <c r="A22" s="32"/>
      <c r="B22" s="81"/>
      <c r="C22" s="82"/>
      <c r="D22" s="83"/>
      <c r="E22" s="33"/>
      <c r="F22" s="34"/>
      <c r="G22" s="34"/>
      <c r="H22" s="35"/>
      <c r="I22" s="16">
        <f t="shared" si="0"/>
        <v>0</v>
      </c>
      <c r="J22" s="16">
        <f t="shared" si="1"/>
        <v>0</v>
      </c>
      <c r="K22" s="9"/>
      <c r="M22" s="10"/>
      <c r="N22" s="10"/>
      <c r="O22" s="43" t="s">
        <v>31</v>
      </c>
      <c r="P22" s="43"/>
      <c r="Q22" s="2"/>
      <c r="R22" s="2"/>
      <c r="S22" s="2"/>
      <c r="T22" s="2"/>
      <c r="U22" s="2"/>
      <c r="V22" s="2"/>
      <c r="W22" s="3"/>
      <c r="X22" s="3"/>
    </row>
    <row r="23" spans="1:24" ht="17.100000000000001" customHeight="1" x14ac:dyDescent="0.3">
      <c r="A23" s="32"/>
      <c r="B23" s="81"/>
      <c r="C23" s="82"/>
      <c r="D23" s="83"/>
      <c r="E23" s="33"/>
      <c r="F23" s="34"/>
      <c r="G23" s="34"/>
      <c r="H23" s="35"/>
      <c r="I23" s="16">
        <f t="shared" si="0"/>
        <v>0</v>
      </c>
      <c r="J23" s="16">
        <f t="shared" si="1"/>
        <v>0</v>
      </c>
      <c r="K23" s="9"/>
      <c r="M23" s="10"/>
      <c r="N23" s="10"/>
      <c r="O23" s="43" t="s">
        <v>32</v>
      </c>
      <c r="P23" s="43"/>
      <c r="Q23" s="2"/>
      <c r="R23" s="2"/>
      <c r="S23" s="2"/>
      <c r="T23" s="2"/>
      <c r="U23" s="2"/>
      <c r="V23" s="2"/>
      <c r="W23" s="3"/>
      <c r="X23" s="3"/>
    </row>
    <row r="24" spans="1:24" ht="17.100000000000001" customHeight="1" x14ac:dyDescent="0.3">
      <c r="A24" s="32"/>
      <c r="B24" s="81"/>
      <c r="C24" s="82"/>
      <c r="D24" s="83"/>
      <c r="E24" s="33"/>
      <c r="F24" s="34"/>
      <c r="G24" s="34"/>
      <c r="H24" s="35"/>
      <c r="I24" s="16">
        <f t="shared" si="0"/>
        <v>0</v>
      </c>
      <c r="J24" s="16">
        <f t="shared" si="1"/>
        <v>0</v>
      </c>
      <c r="K24" s="9"/>
      <c r="M24" s="10"/>
      <c r="N24" s="10"/>
      <c r="O24" s="43" t="s">
        <v>33</v>
      </c>
      <c r="P24" s="43"/>
      <c r="R24" s="2"/>
      <c r="S24" s="2"/>
      <c r="T24" s="2"/>
      <c r="U24" s="2"/>
      <c r="V24" s="2"/>
      <c r="W24" s="3"/>
      <c r="X24" s="3"/>
    </row>
    <row r="25" spans="1:24" ht="17.100000000000001" customHeight="1" x14ac:dyDescent="0.3">
      <c r="A25" s="32"/>
      <c r="B25" s="81"/>
      <c r="C25" s="82"/>
      <c r="D25" s="83"/>
      <c r="E25" s="33"/>
      <c r="F25" s="34"/>
      <c r="G25" s="34"/>
      <c r="H25" s="35"/>
      <c r="I25" s="16">
        <f t="shared" si="0"/>
        <v>0</v>
      </c>
      <c r="J25" s="16">
        <f t="shared" si="1"/>
        <v>0</v>
      </c>
      <c r="K25" s="9"/>
      <c r="M25" s="10"/>
      <c r="N25" s="10"/>
      <c r="O25" s="43" t="s">
        <v>34</v>
      </c>
      <c r="P25" s="43"/>
      <c r="R25" s="2"/>
      <c r="S25" s="2"/>
      <c r="T25" s="2"/>
      <c r="U25" s="2"/>
      <c r="V25" s="2"/>
      <c r="W25" s="3"/>
      <c r="X25" s="3"/>
    </row>
    <row r="26" spans="1:24" ht="17.100000000000001" customHeight="1" x14ac:dyDescent="0.3">
      <c r="A26" s="32"/>
      <c r="B26" s="81"/>
      <c r="C26" s="82"/>
      <c r="D26" s="83"/>
      <c r="E26" s="33"/>
      <c r="F26" s="34"/>
      <c r="G26" s="34"/>
      <c r="H26" s="35"/>
      <c r="I26" s="16">
        <f t="shared" si="0"/>
        <v>0</v>
      </c>
      <c r="J26" s="16">
        <f t="shared" si="1"/>
        <v>0</v>
      </c>
      <c r="K26" s="9"/>
      <c r="M26" s="10"/>
      <c r="N26" s="10"/>
      <c r="O26" s="43"/>
      <c r="P26" s="43"/>
      <c r="R26" s="2"/>
      <c r="S26" s="2"/>
      <c r="T26" s="2"/>
      <c r="U26" s="2"/>
      <c r="V26" s="2"/>
      <c r="W26" s="3"/>
      <c r="X26" s="3"/>
    </row>
    <row r="27" spans="1:24" ht="17.100000000000001" customHeight="1" x14ac:dyDescent="0.3">
      <c r="A27" s="32"/>
      <c r="B27" s="81"/>
      <c r="C27" s="82"/>
      <c r="D27" s="83"/>
      <c r="E27" s="33"/>
      <c r="F27" s="34"/>
      <c r="G27" s="34"/>
      <c r="H27" s="35"/>
      <c r="I27" s="16">
        <f t="shared" si="0"/>
        <v>0</v>
      </c>
      <c r="J27" s="16">
        <f t="shared" si="1"/>
        <v>0</v>
      </c>
      <c r="K27" s="9"/>
      <c r="M27" s="10"/>
      <c r="N27" s="10"/>
      <c r="O27" s="43"/>
      <c r="P27" s="2"/>
      <c r="R27" s="2"/>
      <c r="S27" s="2"/>
      <c r="T27" s="2"/>
      <c r="U27" s="2"/>
      <c r="V27" s="2"/>
      <c r="W27" s="3"/>
      <c r="X27" s="3"/>
    </row>
    <row r="28" spans="1:24" ht="17.100000000000001" customHeight="1" x14ac:dyDescent="0.3">
      <c r="A28" s="32"/>
      <c r="B28" s="81"/>
      <c r="C28" s="82"/>
      <c r="D28" s="83"/>
      <c r="E28" s="33"/>
      <c r="F28" s="34"/>
      <c r="G28" s="34"/>
      <c r="H28" s="35"/>
      <c r="I28" s="16">
        <f t="shared" si="0"/>
        <v>0</v>
      </c>
      <c r="J28" s="16">
        <f t="shared" si="1"/>
        <v>0</v>
      </c>
      <c r="K28" s="9"/>
      <c r="M28" s="10"/>
      <c r="N28" s="10"/>
      <c r="O28" s="30"/>
      <c r="P28" s="2"/>
      <c r="R28" s="2"/>
      <c r="S28" s="2"/>
      <c r="T28" s="2"/>
      <c r="U28" s="2"/>
      <c r="V28" s="2"/>
      <c r="W28" s="3"/>
      <c r="X28" s="3"/>
    </row>
    <row r="29" spans="1:24" ht="17.100000000000001" customHeight="1" x14ac:dyDescent="0.3">
      <c r="A29" s="32"/>
      <c r="B29" s="81"/>
      <c r="C29" s="82"/>
      <c r="D29" s="83"/>
      <c r="E29" s="33"/>
      <c r="F29" s="34"/>
      <c r="G29" s="34"/>
      <c r="H29" s="35"/>
      <c r="I29" s="16">
        <f t="shared" si="0"/>
        <v>0</v>
      </c>
      <c r="J29" s="16">
        <f t="shared" si="1"/>
        <v>0</v>
      </c>
      <c r="K29" s="9"/>
      <c r="M29" s="10"/>
      <c r="N29" s="10"/>
      <c r="O29" s="43"/>
      <c r="P29" s="2"/>
      <c r="R29" s="2"/>
      <c r="S29" s="2"/>
      <c r="T29" s="2"/>
      <c r="U29" s="2"/>
      <c r="V29" s="2"/>
      <c r="W29" s="3"/>
      <c r="X29" s="3"/>
    </row>
    <row r="30" spans="1:24" ht="17.100000000000001" customHeight="1" x14ac:dyDescent="0.3">
      <c r="A30" s="32"/>
      <c r="B30" s="81"/>
      <c r="C30" s="82"/>
      <c r="D30" s="83"/>
      <c r="E30" s="33"/>
      <c r="F30" s="34"/>
      <c r="G30" s="34"/>
      <c r="H30" s="35"/>
      <c r="I30" s="16">
        <f t="shared" si="0"/>
        <v>0</v>
      </c>
      <c r="J30" s="16">
        <f t="shared" si="1"/>
        <v>0</v>
      </c>
      <c r="K30" s="9"/>
      <c r="M30" s="10"/>
      <c r="N30" s="10"/>
      <c r="O30" s="43"/>
      <c r="P30" s="2"/>
      <c r="R30" s="2"/>
      <c r="S30" s="2"/>
      <c r="T30" s="2"/>
      <c r="U30" s="2"/>
      <c r="V30" s="2"/>
      <c r="W30" s="3"/>
      <c r="X30" s="3"/>
    </row>
    <row r="31" spans="1:24" ht="17.100000000000001" customHeight="1" x14ac:dyDescent="0.3">
      <c r="A31" s="32"/>
      <c r="B31" s="81"/>
      <c r="C31" s="82"/>
      <c r="D31" s="83"/>
      <c r="E31" s="33"/>
      <c r="F31" s="34"/>
      <c r="G31" s="34"/>
      <c r="H31" s="35"/>
      <c r="I31" s="16">
        <f t="shared" si="0"/>
        <v>0</v>
      </c>
      <c r="J31" s="16">
        <f t="shared" si="1"/>
        <v>0</v>
      </c>
      <c r="K31" s="9"/>
      <c r="M31" s="10"/>
      <c r="N31" s="10"/>
      <c r="O31" s="43"/>
      <c r="P31" s="2"/>
      <c r="R31" s="2"/>
      <c r="S31" s="2"/>
      <c r="T31" s="2"/>
      <c r="U31" s="2"/>
      <c r="V31" s="2"/>
      <c r="W31" s="3"/>
      <c r="X31" s="3"/>
    </row>
    <row r="32" spans="1:24" ht="17.100000000000001" customHeight="1" x14ac:dyDescent="0.3">
      <c r="A32" s="32"/>
      <c r="B32" s="81"/>
      <c r="C32" s="82"/>
      <c r="D32" s="83"/>
      <c r="E32" s="33"/>
      <c r="F32" s="34"/>
      <c r="G32" s="34"/>
      <c r="H32" s="35"/>
      <c r="I32" s="16">
        <f t="shared" si="0"/>
        <v>0</v>
      </c>
      <c r="J32" s="16">
        <f t="shared" si="1"/>
        <v>0</v>
      </c>
      <c r="K32" s="9"/>
      <c r="M32" s="10"/>
      <c r="N32" s="10"/>
      <c r="O32" s="43"/>
      <c r="P32" s="2"/>
      <c r="R32" s="2"/>
      <c r="S32" s="2"/>
      <c r="T32" s="2"/>
      <c r="U32" s="2"/>
      <c r="V32" s="2"/>
      <c r="W32" s="3"/>
      <c r="X32" s="3"/>
    </row>
    <row r="33" spans="1:24" ht="17.100000000000001" customHeight="1" x14ac:dyDescent="0.3">
      <c r="A33" s="32"/>
      <c r="B33" s="81"/>
      <c r="C33" s="82"/>
      <c r="D33" s="83"/>
      <c r="E33" s="33"/>
      <c r="F33" s="34"/>
      <c r="G33" s="34"/>
      <c r="H33" s="35"/>
      <c r="I33" s="16">
        <f t="shared" si="0"/>
        <v>0</v>
      </c>
      <c r="J33" s="16">
        <f t="shared" si="1"/>
        <v>0</v>
      </c>
      <c r="K33" s="9"/>
      <c r="M33" s="10"/>
      <c r="N33" s="10"/>
      <c r="O33" s="43"/>
      <c r="P33" s="2"/>
      <c r="Q33" s="2"/>
      <c r="R33" s="2"/>
      <c r="S33" s="2"/>
      <c r="T33" s="2"/>
      <c r="U33" s="2"/>
      <c r="V33" s="2"/>
      <c r="W33" s="3"/>
      <c r="X33" s="3"/>
    </row>
    <row r="34" spans="1:24" ht="17.100000000000001" customHeight="1" x14ac:dyDescent="0.3">
      <c r="A34" s="32"/>
      <c r="B34" s="81"/>
      <c r="C34" s="82"/>
      <c r="D34" s="83"/>
      <c r="E34" s="33"/>
      <c r="F34" s="34"/>
      <c r="G34" s="34"/>
      <c r="H34" s="35"/>
      <c r="I34" s="16">
        <f t="shared" si="0"/>
        <v>0</v>
      </c>
      <c r="J34" s="16">
        <f t="shared" si="1"/>
        <v>0</v>
      </c>
      <c r="K34" s="9"/>
      <c r="M34" s="10"/>
      <c r="N34" s="10"/>
      <c r="O34" s="44"/>
      <c r="P34" s="2"/>
      <c r="Q34" s="2"/>
      <c r="R34" s="2"/>
      <c r="S34" s="2"/>
      <c r="T34" s="2"/>
      <c r="U34" s="2"/>
      <c r="V34" s="2"/>
      <c r="W34" s="3"/>
      <c r="X34" s="3"/>
    </row>
    <row r="35" spans="1:24" ht="17.100000000000001" customHeight="1" x14ac:dyDescent="0.3">
      <c r="A35" s="32"/>
      <c r="B35" s="81"/>
      <c r="C35" s="82"/>
      <c r="D35" s="83"/>
      <c r="E35" s="33"/>
      <c r="F35" s="34"/>
      <c r="G35" s="34"/>
      <c r="H35" s="35"/>
      <c r="I35" s="16">
        <f t="shared" si="0"/>
        <v>0</v>
      </c>
      <c r="J35" s="16">
        <f t="shared" si="1"/>
        <v>0</v>
      </c>
      <c r="K35" s="9"/>
      <c r="M35" s="10"/>
      <c r="N35" s="10"/>
      <c r="O35" s="44"/>
      <c r="P35" s="2"/>
      <c r="Q35" s="4"/>
      <c r="R35" s="2"/>
      <c r="S35" s="2"/>
      <c r="T35" s="2"/>
      <c r="U35" s="2"/>
      <c r="V35" s="2"/>
      <c r="W35" s="3"/>
      <c r="X35" s="3"/>
    </row>
    <row r="36" spans="1:24" ht="17.100000000000001" customHeight="1" x14ac:dyDescent="0.3">
      <c r="A36" s="32"/>
      <c r="B36" s="81"/>
      <c r="C36" s="82"/>
      <c r="D36" s="83"/>
      <c r="E36" s="33"/>
      <c r="F36" s="34"/>
      <c r="G36" s="34"/>
      <c r="H36" s="35"/>
      <c r="I36" s="16">
        <f t="shared" si="0"/>
        <v>0</v>
      </c>
      <c r="J36" s="16">
        <f t="shared" si="1"/>
        <v>0</v>
      </c>
      <c r="K36" s="9"/>
      <c r="M36" s="10"/>
      <c r="N36" s="10"/>
      <c r="O36" s="44"/>
      <c r="P36" s="2"/>
      <c r="Q36" s="4"/>
      <c r="R36" s="2"/>
      <c r="S36" s="2"/>
      <c r="T36" s="2"/>
      <c r="U36" s="2"/>
      <c r="V36" s="2"/>
      <c r="W36" s="3"/>
      <c r="X36" s="3"/>
    </row>
    <row r="37" spans="1:24" ht="17.100000000000001" customHeight="1" x14ac:dyDescent="0.3">
      <c r="A37" s="32"/>
      <c r="B37" s="81"/>
      <c r="C37" s="82"/>
      <c r="D37" s="83"/>
      <c r="E37" s="33"/>
      <c r="F37" s="34"/>
      <c r="G37" s="34"/>
      <c r="H37" s="35"/>
      <c r="I37" s="16">
        <f t="shared" si="0"/>
        <v>0</v>
      </c>
      <c r="J37" s="16">
        <f t="shared" si="1"/>
        <v>0</v>
      </c>
      <c r="K37" s="9"/>
      <c r="M37" s="10"/>
      <c r="N37" s="10"/>
      <c r="O37" s="43"/>
      <c r="P37" s="2"/>
      <c r="Q37" s="5"/>
      <c r="R37" s="2"/>
      <c r="S37" s="2"/>
      <c r="T37" s="2"/>
      <c r="U37" s="2"/>
      <c r="V37" s="2"/>
      <c r="W37" s="3"/>
      <c r="X37" s="3"/>
    </row>
    <row r="38" spans="1:24" ht="17.100000000000001" customHeight="1" x14ac:dyDescent="0.3">
      <c r="A38" s="32"/>
      <c r="B38" s="81"/>
      <c r="C38" s="82"/>
      <c r="D38" s="83"/>
      <c r="E38" s="33"/>
      <c r="F38" s="34"/>
      <c r="G38" s="34"/>
      <c r="H38" s="35"/>
      <c r="I38" s="16">
        <f t="shared" si="0"/>
        <v>0</v>
      </c>
      <c r="J38" s="16">
        <f t="shared" si="1"/>
        <v>0</v>
      </c>
      <c r="K38" s="9"/>
      <c r="M38" s="10"/>
      <c r="N38" s="10"/>
      <c r="O38" s="43"/>
      <c r="P38" s="2"/>
      <c r="Q38" s="5"/>
      <c r="R38" s="2"/>
      <c r="S38" s="2"/>
      <c r="T38" s="2"/>
      <c r="U38" s="2"/>
      <c r="V38" s="2"/>
      <c r="W38" s="3"/>
      <c r="X38" s="3"/>
    </row>
    <row r="39" spans="1:24" s="29" customFormat="1" ht="25.5" customHeight="1" x14ac:dyDescent="0.3">
      <c r="A39" s="92" t="s">
        <v>9</v>
      </c>
      <c r="B39" s="93"/>
      <c r="C39" s="93"/>
      <c r="D39" s="93"/>
      <c r="E39" s="93"/>
      <c r="F39" s="94"/>
      <c r="G39" s="95" t="str">
        <f>IFERROR(IF((SUMPRODUCT(F15:F38,G15:G38)/J39)=0,"",(SUMPRODUCT(F15:F38,G15:G38)/J39)),"")</f>
        <v/>
      </c>
      <c r="H39" s="96"/>
      <c r="I39" s="24" t="s">
        <v>16</v>
      </c>
      <c r="J39" s="24">
        <f>SUM(J15:J38)</f>
        <v>0</v>
      </c>
      <c r="K39" s="25"/>
      <c r="L39" s="25"/>
      <c r="M39" s="27"/>
      <c r="N39" s="27"/>
      <c r="O39" s="40"/>
      <c r="P39" s="27"/>
      <c r="Q39" s="30"/>
      <c r="R39" s="27"/>
      <c r="S39" s="27"/>
      <c r="T39" s="27"/>
      <c r="U39" s="27"/>
      <c r="V39" s="27"/>
      <c r="W39" s="28"/>
      <c r="X39" s="28"/>
    </row>
    <row r="40" spans="1:24" ht="12" customHeight="1" x14ac:dyDescent="0.3">
      <c r="A40" s="97"/>
      <c r="B40" s="97"/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40"/>
      <c r="P40" s="2"/>
      <c r="Q40" s="4"/>
      <c r="R40" s="2"/>
      <c r="S40" s="2"/>
      <c r="T40" s="2"/>
      <c r="U40" s="2"/>
      <c r="V40" s="2"/>
      <c r="W40" s="3"/>
      <c r="X40" s="3"/>
    </row>
    <row r="41" spans="1:24" ht="30" customHeight="1" x14ac:dyDescent="0.3">
      <c r="A41" s="89" t="s">
        <v>10</v>
      </c>
      <c r="B41" s="89"/>
      <c r="C41" s="31" t="str">
        <f>IF(AND(O44=TRUE,OR(O45=TRUE,O46=TRUE)),"OK","FEHLER")</f>
        <v>FEHLER</v>
      </c>
      <c r="D41" s="87" t="s">
        <v>11</v>
      </c>
      <c r="E41" s="90" t="str">
        <f>IF(AND(I3=1,SUM(F15:F38)=0),"Keine ECTS und/oder Noten eingegeben!",IF(AND(I3=1,SUM(F15:F38)&lt;48),"Weniger als 48 ECTS eingegeben!",IF(AND(I3=1,SUM(F15:F38)&gt;48),"Mehr als 48 ECTS eingegeben, bitte passen Sie die ECTS auf exakt 48 an!",IF(AND(I3=2,SUM(F15:F38)=0),"Keine ECTS und/oder Noten eingegeben!",IF(AND(I3=2,SUM(F15:F38)&lt;34),"Weniger als 34 ECTS eingegeben!",IF(AND(I3=2,SUM(F15:F38)&gt;34),"Mehr als 34 ECTS eingegeben, bitte passen Sie die ECTS auf exakt 34 an!","Anzahl der eingegebenen ECTS in Ordnung"))))))</f>
        <v>Keine ECTS und/oder Noten eingegeben!</v>
      </c>
      <c r="F41" s="90"/>
      <c r="G41" s="90"/>
      <c r="H41" s="91"/>
      <c r="I41" s="2"/>
      <c r="J41" s="2"/>
      <c r="K41" s="2"/>
      <c r="L41" s="2"/>
      <c r="M41" s="2"/>
      <c r="N41" s="2"/>
      <c r="O41" s="43"/>
      <c r="P41" s="2"/>
      <c r="Q41" s="4"/>
      <c r="R41" s="2"/>
      <c r="S41" s="2"/>
      <c r="T41" s="2"/>
      <c r="U41" s="2"/>
      <c r="V41" s="2"/>
      <c r="W41" s="3"/>
      <c r="X41" s="3"/>
    </row>
    <row r="42" spans="1:24" ht="15" customHeight="1" x14ac:dyDescent="0.3">
      <c r="D42" s="87"/>
      <c r="E42" s="88" t="str">
        <f>IF(AND(I3=1,G39&gt;2),"Notendurchschnitt &gt; 2,0",IF(AND(I3=1,G39&lt;=2),"Notendurchschnitt &lt;= 2,0",IF(AND(I3=2,G39&gt;1.5),"Notendurchschnitt &gt; 1,5",IF(AND(I3=2,G39&lt;=1.5),"Notendurchschnitt &lt;= 1,5",IF(AND(I3=3,G39&gt;1.5),"Notendurchschnitt &gt; 1,5",IF(AND(I3=3,G39&lt;=1.5),"Notendurchschnitt &lt;= 1,5",0))))))</f>
        <v>Notendurchschnitt &gt; 2,0</v>
      </c>
      <c r="F42" s="88"/>
      <c r="G42" s="88"/>
      <c r="H42" s="88"/>
      <c r="I42" s="2"/>
      <c r="J42" s="2"/>
      <c r="K42" s="2"/>
      <c r="L42" s="2"/>
      <c r="M42" s="2"/>
      <c r="N42" s="2"/>
      <c r="O42" s="7"/>
      <c r="P42" s="2"/>
      <c r="Q42" s="2"/>
      <c r="R42" s="2"/>
      <c r="S42" s="2"/>
      <c r="T42" s="2"/>
      <c r="U42" s="2"/>
      <c r="V42" s="2"/>
      <c r="W42" s="3"/>
      <c r="X42" s="3"/>
    </row>
    <row r="43" spans="1:24" x14ac:dyDescent="0.25">
      <c r="O43" s="6"/>
    </row>
    <row r="44" spans="1:24" x14ac:dyDescent="0.25">
      <c r="H44" s="8"/>
      <c r="M44" s="1" t="s">
        <v>14</v>
      </c>
      <c r="O44" s="1" t="b">
        <f>IF(E41="Anzahl der eingegebenen ECTS in Ordnung",TRUE)</f>
        <v>0</v>
      </c>
    </row>
    <row r="45" spans="1:24" x14ac:dyDescent="0.25">
      <c r="M45" s="1" t="s">
        <v>18</v>
      </c>
      <c r="O45" s="1" t="b">
        <f>IF($E$42="Notendurchschnitt &lt;= 1,5",TRUE)</f>
        <v>0</v>
      </c>
    </row>
    <row r="46" spans="1:24" x14ac:dyDescent="0.25">
      <c r="M46" s="1" t="s">
        <v>19</v>
      </c>
      <c r="O46" s="1" t="b">
        <f>IF($E$42="Notendurchschnitt &lt;= 2,0",TRUE)</f>
        <v>0</v>
      </c>
    </row>
  </sheetData>
  <sheetProtection algorithmName="SHA-512" hashValue="pxU631GwFTWmhRpPHr93ky882lv8G0on7hwMXTFOU3tRv6ENRcTwruu16ZrMRCQitLAHWC5WxaPwYLmpqIvIxA==" saltValue="JZZV1OZ6LVGEE87q2SvYpQ==" spinCount="100000" sheet="1" selectLockedCells="1"/>
  <dataConsolidate/>
  <mergeCells count="53">
    <mergeCell ref="B19:D19"/>
    <mergeCell ref="D41:D42"/>
    <mergeCell ref="E42:H42"/>
    <mergeCell ref="A41:B41"/>
    <mergeCell ref="E41:H41"/>
    <mergeCell ref="B31:D31"/>
    <mergeCell ref="B32:D32"/>
    <mergeCell ref="B33:D33"/>
    <mergeCell ref="B34:D34"/>
    <mergeCell ref="B35:D35"/>
    <mergeCell ref="B36:D36"/>
    <mergeCell ref="B37:D37"/>
    <mergeCell ref="B38:D38"/>
    <mergeCell ref="A39:F39"/>
    <mergeCell ref="G39:H39"/>
    <mergeCell ref="A40:H40"/>
    <mergeCell ref="B27:D27"/>
    <mergeCell ref="B28:D28"/>
    <mergeCell ref="B29:D29"/>
    <mergeCell ref="B20:D20"/>
    <mergeCell ref="B21:D21"/>
    <mergeCell ref="B22:D22"/>
    <mergeCell ref="B23:D23"/>
    <mergeCell ref="B24:D24"/>
    <mergeCell ref="B30:D30"/>
    <mergeCell ref="B18:D18"/>
    <mergeCell ref="A10:H10"/>
    <mergeCell ref="A11:C11"/>
    <mergeCell ref="D11:E11"/>
    <mergeCell ref="F11:H11"/>
    <mergeCell ref="A12:C12"/>
    <mergeCell ref="D12:E12"/>
    <mergeCell ref="F12:H12"/>
    <mergeCell ref="A13:H13"/>
    <mergeCell ref="B14:D14"/>
    <mergeCell ref="B15:D15"/>
    <mergeCell ref="B16:D16"/>
    <mergeCell ref="B17:D17"/>
    <mergeCell ref="B25:D25"/>
    <mergeCell ref="B26:D26"/>
    <mergeCell ref="A7:H7"/>
    <mergeCell ref="F8:H8"/>
    <mergeCell ref="F9:H9"/>
    <mergeCell ref="A9:E9"/>
    <mergeCell ref="A8:E8"/>
    <mergeCell ref="A1:H1"/>
    <mergeCell ref="A5:E5"/>
    <mergeCell ref="F5:H5"/>
    <mergeCell ref="A6:E6"/>
    <mergeCell ref="F6:H6"/>
    <mergeCell ref="C4:H4"/>
    <mergeCell ref="C2:H2"/>
    <mergeCell ref="C3:H3"/>
  </mergeCells>
  <conditionalFormatting sqref="C41">
    <cfRule type="expression" dxfId="35" priority="11" stopIfTrue="1">
      <formula>$C$41="FEHLER"</formula>
    </cfRule>
  </conditionalFormatting>
  <conditionalFormatting sqref="G39:H39">
    <cfRule type="expression" dxfId="34" priority="8">
      <formula>$G$39&lt;=2</formula>
    </cfRule>
    <cfRule type="expression" dxfId="33" priority="9">
      <formula>$G$39&gt;2</formula>
    </cfRule>
  </conditionalFormatting>
  <conditionalFormatting sqref="E42:H42">
    <cfRule type="expression" dxfId="32" priority="1">
      <formula>AND($G$39&gt;1.5,$I$3=2)</formula>
    </cfRule>
    <cfRule type="expression" dxfId="31" priority="2">
      <formula>AND($G$39&lt;=1.5,$I$3=2)</formula>
    </cfRule>
    <cfRule type="expression" dxfId="30" priority="3">
      <formula>AND($G$39&gt;1.5,$I$3=3)</formula>
    </cfRule>
    <cfRule type="expression" dxfId="29" priority="4">
      <formula>AND($G$39&lt;=1.5,$I$3=3)</formula>
    </cfRule>
    <cfRule type="expression" dxfId="28" priority="6">
      <formula>AND($G$39&lt;=2,$I$3=1)</formula>
    </cfRule>
    <cfRule type="expression" dxfId="27" priority="7">
      <formula>AND($G$39&gt;2,$I$3=1)</formula>
    </cfRule>
  </conditionalFormatting>
  <conditionalFormatting sqref="E41:H41">
    <cfRule type="expression" dxfId="26" priority="5">
      <formula>$E$41&lt;&gt;"Anzahl der eingegebenen ECTS in Ordnung"</formula>
    </cfRule>
  </conditionalFormatting>
  <dataValidations count="7">
    <dataValidation type="decimal" allowBlank="1" showInputMessage="1" showErrorMessage="1" errorTitle="ECTS" error="Geben Sie eine gültige SWS- oder ECTS-Zahl ein!" sqref="F15:F38" xr:uid="{00000000-0002-0000-0000-000000000000}">
      <formula1>0</formula1>
      <formula2>100</formula2>
    </dataValidation>
    <dataValidation type="list" allowBlank="1" showInputMessage="1" sqref="G15:G38" xr:uid="{00000000-0002-0000-0000-000001000000}">
      <formula1>$R$15:$R$20</formula1>
    </dataValidation>
    <dataValidation type="whole" allowBlank="1" showInputMessage="1" showErrorMessage="1" error="Geben Sie ein gültige Semesteranzahl ein!" sqref="F8:H8" xr:uid="{00000000-0002-0000-0000-000002000000}">
      <formula1>0</formula1>
      <formula2>30</formula2>
    </dataValidation>
    <dataValidation type="custom" allowBlank="1" showInputMessage="1" showErrorMessage="1" errorTitle="falsches Datum" sqref="L16:L38" xr:uid="{CE5123FE-90DB-43B7-9FBB-2159DF3BC8C7}">
      <formula1>"WAHR"</formula1>
    </dataValidation>
    <dataValidation type="list" showInputMessage="1" showErrorMessage="1" error="Geben Sie an wofür Sie das Leistungsstipendium beantragen möchten!" sqref="C3" xr:uid="{00000000-0002-0000-0000-000003000000}">
      <formula1>$S$1:$S$2</formula1>
    </dataValidation>
    <dataValidation type="date" allowBlank="1" showInputMessage="1" showErrorMessage="1" errorTitle="Datumsüberprüfung" error="Das Datum muss zwischen 01.10.2022 und 30.09.2023 liegen." sqref="E15:E38" xr:uid="{61F41E8F-1932-4EA2-8F9C-ECB0C8A6391C}">
      <formula1>44835</formula1>
      <formula2>45199</formula2>
    </dataValidation>
    <dataValidation type="list" allowBlank="1" showInputMessage="1" showErrorMessage="1" sqref="A8:E8" xr:uid="{2D45D875-AC64-47D3-ABD0-4E6C9F80ACDC}">
      <formula1>$O$15:$O$25</formula1>
    </dataValidation>
  </dataValidation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C6E7-3187-4C14-AED9-4CC96C412197}">
  <sheetPr codeName="Tabelle2"/>
  <dimension ref="A1:X45"/>
  <sheetViews>
    <sheetView zoomScaleNormal="100" workbookViewId="0">
      <selection activeCell="C3" sqref="C3:H3"/>
    </sheetView>
  </sheetViews>
  <sheetFormatPr baseColWidth="10" defaultRowHeight="15" x14ac:dyDescent="0.25"/>
  <cols>
    <col min="1" max="1" width="8.5703125" customWidth="1"/>
    <col min="2" max="2" width="1.42578125" customWidth="1"/>
    <col min="3" max="3" width="18" customWidth="1"/>
    <col min="4" max="4" width="25" customWidth="1"/>
    <col min="6" max="6" width="6.7109375" customWidth="1"/>
    <col min="7" max="7" width="5.42578125" bestFit="1" customWidth="1"/>
    <col min="8" max="8" width="12.85546875" bestFit="1" customWidth="1"/>
    <col min="9" max="9" width="14" style="1" hidden="1" customWidth="1"/>
    <col min="10" max="10" width="15.28515625" style="1" hidden="1" customWidth="1"/>
    <col min="11" max="11" width="15.7109375" style="1" hidden="1" customWidth="1"/>
    <col min="12" max="12" width="12.7109375" style="1" hidden="1" customWidth="1"/>
    <col min="13" max="13" width="13" style="1" hidden="1" customWidth="1"/>
    <col min="14" max="14" width="13.28515625" style="1" hidden="1" customWidth="1"/>
    <col min="15" max="15" width="72.42578125" style="1" hidden="1" customWidth="1"/>
    <col min="16" max="16" width="13.42578125" style="1" hidden="1" customWidth="1"/>
    <col min="17" max="17" width="16.5703125" style="1" hidden="1" customWidth="1"/>
    <col min="18" max="18" width="24" style="1" hidden="1" customWidth="1"/>
    <col min="19" max="19" width="16.28515625" style="1" hidden="1" customWidth="1"/>
    <col min="20" max="20" width="18.28515625" style="1" hidden="1" customWidth="1"/>
    <col min="21" max="21" width="25.140625" style="1" customWidth="1"/>
    <col min="22" max="22" width="35.42578125" style="1" customWidth="1"/>
  </cols>
  <sheetData>
    <row r="1" spans="1:24" ht="26.25" customHeight="1" x14ac:dyDescent="0.4">
      <c r="A1" s="64" t="s">
        <v>23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P1" s="2"/>
      <c r="Q1" s="2"/>
      <c r="R1" s="2"/>
      <c r="S1" s="39" t="s">
        <v>12</v>
      </c>
      <c r="T1" s="2"/>
      <c r="U1" s="2"/>
      <c r="V1" s="2"/>
      <c r="W1" s="3"/>
      <c r="X1" s="3"/>
    </row>
    <row r="2" spans="1:24" ht="12" customHeight="1" x14ac:dyDescent="0.35">
      <c r="A2" s="36"/>
      <c r="B2" s="37"/>
      <c r="C2" s="73"/>
      <c r="D2" s="73"/>
      <c r="E2" s="73"/>
      <c r="F2" s="73"/>
      <c r="G2" s="73"/>
      <c r="H2" s="73"/>
      <c r="I2" s="2"/>
      <c r="J2" s="2"/>
      <c r="K2" s="2"/>
      <c r="L2" s="2"/>
      <c r="M2" s="2"/>
      <c r="N2" s="2"/>
      <c r="P2" s="2"/>
      <c r="Q2" s="2"/>
      <c r="R2" s="2"/>
      <c r="S2" s="39" t="s">
        <v>41</v>
      </c>
      <c r="T2" s="2"/>
      <c r="U2" s="2"/>
      <c r="V2" s="2"/>
      <c r="W2" s="3"/>
      <c r="X2" s="3"/>
    </row>
    <row r="3" spans="1:24" ht="25.5" customHeight="1" x14ac:dyDescent="0.3">
      <c r="A3" s="14" t="s">
        <v>13</v>
      </c>
      <c r="B3" s="38"/>
      <c r="C3" s="98" t="s">
        <v>41</v>
      </c>
      <c r="D3" s="99"/>
      <c r="E3" s="99"/>
      <c r="F3" s="99"/>
      <c r="G3" s="99"/>
      <c r="H3" s="100"/>
      <c r="I3" s="2">
        <f>IF(C3=S1,1,IF(C3=S2,2,IF(C3=S3,3,0)))</f>
        <v>2</v>
      </c>
      <c r="J3" s="2"/>
      <c r="K3" s="2"/>
      <c r="L3" s="2"/>
      <c r="M3" s="2"/>
      <c r="N3" s="2"/>
      <c r="O3" s="4"/>
      <c r="P3" s="2"/>
      <c r="Q3" s="2"/>
      <c r="R3" s="2"/>
      <c r="S3" s="39" t="s">
        <v>17</v>
      </c>
      <c r="T3" s="2"/>
      <c r="U3" s="2"/>
      <c r="V3" s="2"/>
      <c r="W3" s="3"/>
      <c r="X3" s="3"/>
    </row>
    <row r="4" spans="1:24" ht="12" customHeight="1" x14ac:dyDescent="0.25">
      <c r="A4" s="38"/>
      <c r="B4" s="38"/>
      <c r="C4" s="72"/>
      <c r="D4" s="72"/>
      <c r="E4" s="72"/>
      <c r="F4" s="72"/>
      <c r="G4" s="72"/>
      <c r="H4" s="72"/>
      <c r="I4" s="2"/>
      <c r="J4" s="2"/>
      <c r="K4" s="2"/>
      <c r="L4" s="2"/>
      <c r="M4" s="2"/>
      <c r="N4" s="2"/>
      <c r="O4" s="4"/>
      <c r="P4" s="2"/>
      <c r="Q4" s="2"/>
      <c r="R4" s="2"/>
      <c r="S4" s="2"/>
      <c r="T4" s="2"/>
      <c r="U4" s="2"/>
      <c r="V4" s="2"/>
      <c r="W4" s="3"/>
      <c r="X4" s="3"/>
    </row>
    <row r="5" spans="1:24" ht="25.5" customHeight="1" x14ac:dyDescent="0.25">
      <c r="A5" s="65"/>
      <c r="B5" s="66"/>
      <c r="C5" s="66"/>
      <c r="D5" s="66"/>
      <c r="E5" s="67"/>
      <c r="F5" s="68"/>
      <c r="G5" s="69"/>
      <c r="H5" s="70"/>
      <c r="I5" s="2"/>
      <c r="J5" s="2"/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3"/>
      <c r="X5" s="3"/>
    </row>
    <row r="6" spans="1:24" ht="12" customHeight="1" x14ac:dyDescent="0.25">
      <c r="A6" s="71" t="s">
        <v>0</v>
      </c>
      <c r="B6" s="71"/>
      <c r="C6" s="71"/>
      <c r="D6" s="71"/>
      <c r="E6" s="71"/>
      <c r="F6" s="71" t="s">
        <v>1</v>
      </c>
      <c r="G6" s="71"/>
      <c r="H6" s="71"/>
      <c r="I6" s="2"/>
      <c r="J6" s="2"/>
      <c r="K6" s="2"/>
      <c r="L6" s="2"/>
      <c r="M6" s="2"/>
      <c r="N6" s="2"/>
      <c r="O6" s="4"/>
      <c r="P6" s="2"/>
      <c r="Q6" s="2"/>
      <c r="R6" s="2"/>
      <c r="S6" s="2"/>
      <c r="T6" s="2"/>
      <c r="U6" s="2"/>
      <c r="V6" s="2"/>
      <c r="W6" s="3"/>
      <c r="X6" s="3"/>
    </row>
    <row r="7" spans="1:24" ht="12" customHeight="1" x14ac:dyDescent="0.25">
      <c r="A7" s="77"/>
      <c r="B7" s="77"/>
      <c r="C7" s="77"/>
      <c r="D7" s="77"/>
      <c r="E7" s="77"/>
      <c r="F7" s="77"/>
      <c r="G7" s="77"/>
      <c r="H7" s="77"/>
      <c r="I7" s="2"/>
      <c r="J7" s="2"/>
      <c r="K7" s="2"/>
      <c r="L7" s="2"/>
      <c r="M7" s="2"/>
      <c r="N7" s="2"/>
      <c r="O7" s="4"/>
      <c r="P7" s="2"/>
      <c r="Q7" s="2"/>
      <c r="R7" s="2"/>
      <c r="S7" s="2"/>
      <c r="T7" s="2"/>
      <c r="U7" s="2"/>
      <c r="V7" s="2"/>
      <c r="W7" s="3"/>
      <c r="X7" s="3"/>
    </row>
    <row r="8" spans="1:24" ht="25.5" customHeight="1" x14ac:dyDescent="0.25">
      <c r="A8" s="65" t="s">
        <v>36</v>
      </c>
      <c r="B8" s="66"/>
      <c r="C8" s="66"/>
      <c r="D8" s="66"/>
      <c r="E8" s="67"/>
      <c r="F8" s="78"/>
      <c r="G8" s="79"/>
      <c r="H8" s="80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3"/>
      <c r="X8" s="3"/>
    </row>
    <row r="9" spans="1:24" s="48" customFormat="1" ht="12" customHeight="1" x14ac:dyDescent="0.25">
      <c r="A9" s="71" t="s">
        <v>42</v>
      </c>
      <c r="B9" s="71"/>
      <c r="C9" s="71"/>
      <c r="D9" s="71"/>
      <c r="E9" s="71"/>
      <c r="F9" s="71" t="s">
        <v>2</v>
      </c>
      <c r="G9" s="71"/>
      <c r="H9" s="71"/>
      <c r="I9" s="46"/>
      <c r="J9" s="46"/>
      <c r="K9" s="46"/>
      <c r="L9" s="46"/>
      <c r="M9" s="46"/>
      <c r="N9" s="46"/>
      <c r="O9" s="47"/>
      <c r="P9" s="46"/>
      <c r="Q9" s="46"/>
      <c r="R9" s="46"/>
      <c r="S9" s="46"/>
      <c r="T9" s="46"/>
      <c r="U9" s="46"/>
      <c r="V9" s="46"/>
    </row>
    <row r="10" spans="1:24" ht="12" customHeight="1" x14ac:dyDescent="0.25">
      <c r="A10" s="77"/>
      <c r="B10" s="77"/>
      <c r="C10" s="77"/>
      <c r="D10" s="77"/>
      <c r="E10" s="77"/>
      <c r="F10" s="77"/>
      <c r="G10" s="77"/>
      <c r="H10" s="77"/>
      <c r="I10" s="2"/>
      <c r="J10" s="2"/>
      <c r="K10" s="2"/>
      <c r="L10" s="2"/>
      <c r="M10" s="2"/>
      <c r="N10" s="2"/>
      <c r="O10" s="4"/>
      <c r="P10" s="2"/>
      <c r="Q10" s="2"/>
      <c r="R10" s="2"/>
      <c r="S10" s="2"/>
      <c r="T10" s="2"/>
      <c r="U10" s="2"/>
      <c r="V10" s="2"/>
      <c r="W10" s="3"/>
      <c r="X10" s="3"/>
    </row>
    <row r="11" spans="1:24" ht="25.5" customHeight="1" x14ac:dyDescent="0.25">
      <c r="A11" s="84"/>
      <c r="B11" s="84"/>
      <c r="C11" s="84"/>
      <c r="D11" s="84"/>
      <c r="E11" s="84"/>
      <c r="F11" s="84"/>
      <c r="G11" s="84"/>
      <c r="H11" s="84"/>
      <c r="I11" s="2"/>
      <c r="J11" s="2"/>
      <c r="K11" s="2"/>
      <c r="L11" s="2"/>
      <c r="M11" s="2"/>
      <c r="N11" s="2"/>
      <c r="O11" s="4"/>
      <c r="P11" s="2"/>
      <c r="Q11" s="2"/>
      <c r="R11" s="2"/>
      <c r="S11" s="2"/>
      <c r="T11" s="2"/>
      <c r="U11" s="2"/>
      <c r="V11" s="2"/>
      <c r="W11" s="3"/>
      <c r="X11" s="3"/>
    </row>
    <row r="12" spans="1:24" s="48" customFormat="1" ht="12" customHeight="1" x14ac:dyDescent="0.25">
      <c r="A12" s="71" t="s">
        <v>3</v>
      </c>
      <c r="B12" s="71"/>
      <c r="C12" s="71"/>
      <c r="D12" s="71" t="s">
        <v>21</v>
      </c>
      <c r="E12" s="71"/>
      <c r="F12" s="71" t="s">
        <v>4</v>
      </c>
      <c r="G12" s="71"/>
      <c r="H12" s="71"/>
      <c r="I12" s="46"/>
      <c r="J12" s="46"/>
      <c r="K12" s="49"/>
      <c r="L12" s="49"/>
      <c r="M12" s="50"/>
      <c r="N12" s="50"/>
      <c r="O12" s="47"/>
      <c r="P12" s="46"/>
      <c r="Q12" s="46"/>
      <c r="R12" s="46"/>
      <c r="S12" s="46"/>
      <c r="T12" s="46"/>
      <c r="U12" s="46"/>
      <c r="V12" s="46"/>
    </row>
    <row r="13" spans="1:24" ht="12" customHeight="1" x14ac:dyDescent="0.25">
      <c r="A13" s="77"/>
      <c r="B13" s="77"/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42"/>
      <c r="P13" s="2"/>
      <c r="Q13" s="2"/>
      <c r="R13" s="2"/>
      <c r="S13" s="2"/>
      <c r="T13" s="2"/>
      <c r="U13" s="2"/>
      <c r="V13" s="2"/>
      <c r="W13" s="3"/>
      <c r="X13" s="3"/>
    </row>
    <row r="14" spans="1:24" ht="31.5" customHeight="1" x14ac:dyDescent="0.3">
      <c r="A14" s="22" t="s">
        <v>5</v>
      </c>
      <c r="B14" s="85" t="s">
        <v>43</v>
      </c>
      <c r="C14" s="86"/>
      <c r="D14" s="86"/>
      <c r="E14" s="23" t="s">
        <v>6</v>
      </c>
      <c r="F14" s="22" t="s">
        <v>14</v>
      </c>
      <c r="G14" s="22" t="s">
        <v>7</v>
      </c>
      <c r="H14" s="23" t="s">
        <v>8</v>
      </c>
      <c r="I14" s="16" t="s">
        <v>15</v>
      </c>
      <c r="J14" s="16" t="s">
        <v>14</v>
      </c>
      <c r="K14" s="4"/>
      <c r="M14" s="2"/>
      <c r="N14" s="2"/>
      <c r="O14" s="41" t="s">
        <v>35</v>
      </c>
      <c r="P14" s="2"/>
      <c r="Q14" s="2"/>
      <c r="R14" s="25" t="s">
        <v>40</v>
      </c>
      <c r="S14" s="2"/>
      <c r="T14" s="2"/>
      <c r="U14" s="2"/>
      <c r="V14" s="2"/>
      <c r="W14" s="3"/>
      <c r="X14" s="3"/>
    </row>
    <row r="15" spans="1:24" s="18" customFormat="1" ht="16.5" customHeight="1" x14ac:dyDescent="0.3">
      <c r="A15" s="32"/>
      <c r="B15" s="81" t="s">
        <v>20</v>
      </c>
      <c r="C15" s="82"/>
      <c r="D15" s="83"/>
      <c r="E15" s="33"/>
      <c r="F15" s="51"/>
      <c r="G15" s="34"/>
      <c r="H15" s="35"/>
      <c r="I15" s="16"/>
      <c r="J15" s="16"/>
      <c r="K15" s="52"/>
      <c r="L15" s="21"/>
      <c r="M15" s="19"/>
      <c r="N15" s="19"/>
      <c r="O15" s="43" t="s">
        <v>36</v>
      </c>
      <c r="P15" s="15"/>
      <c r="Q15" s="15"/>
      <c r="R15" s="39">
        <v>1</v>
      </c>
      <c r="S15" s="15"/>
      <c r="T15" s="15"/>
      <c r="U15" s="15"/>
      <c r="V15" s="15"/>
      <c r="W15" s="17"/>
      <c r="X15" s="17"/>
    </row>
    <row r="16" spans="1:24" s="18" customFormat="1" ht="17.100000000000001" customHeight="1" x14ac:dyDescent="0.3">
      <c r="A16" s="32"/>
      <c r="B16" s="81" t="s">
        <v>44</v>
      </c>
      <c r="C16" s="82"/>
      <c r="D16" s="83"/>
      <c r="E16" s="33"/>
      <c r="F16" s="34">
        <v>4</v>
      </c>
      <c r="G16" s="34"/>
      <c r="H16" s="35"/>
      <c r="I16" s="16"/>
      <c r="J16" s="16"/>
      <c r="K16" s="52"/>
      <c r="L16" s="21"/>
      <c r="M16" s="19"/>
      <c r="N16" s="19"/>
      <c r="O16" s="43" t="s">
        <v>37</v>
      </c>
      <c r="P16" s="15"/>
      <c r="Q16" s="15"/>
      <c r="R16" s="39">
        <v>2</v>
      </c>
      <c r="S16" s="15"/>
      <c r="T16" s="15"/>
      <c r="U16" s="15"/>
      <c r="V16" s="15"/>
      <c r="W16" s="17"/>
      <c r="X16" s="17"/>
    </row>
    <row r="17" spans="1:24" s="18" customFormat="1" ht="17.100000000000001" customHeight="1" x14ac:dyDescent="0.3">
      <c r="A17" s="101" t="s">
        <v>45</v>
      </c>
      <c r="B17" s="102"/>
      <c r="C17" s="102"/>
      <c r="D17" s="102"/>
      <c r="E17" s="102"/>
      <c r="F17" s="102"/>
      <c r="G17" s="102"/>
      <c r="H17" s="103"/>
      <c r="I17" s="16"/>
      <c r="J17" s="16"/>
      <c r="K17" s="52"/>
      <c r="L17" s="21"/>
      <c r="M17" s="19"/>
      <c r="N17" s="19"/>
      <c r="O17" s="43" t="s">
        <v>38</v>
      </c>
      <c r="P17" s="15"/>
      <c r="Q17" s="15"/>
      <c r="R17" s="39">
        <v>3</v>
      </c>
      <c r="S17" s="15"/>
      <c r="T17" s="15"/>
      <c r="U17" s="15"/>
      <c r="V17" s="15"/>
      <c r="W17" s="17"/>
      <c r="X17" s="17"/>
    </row>
    <row r="18" spans="1:24" s="18" customFormat="1" ht="17.100000000000001" customHeight="1" x14ac:dyDescent="0.3">
      <c r="A18" s="32"/>
      <c r="B18" s="81"/>
      <c r="C18" s="82"/>
      <c r="D18" s="83"/>
      <c r="E18" s="33"/>
      <c r="F18" s="34"/>
      <c r="G18" s="34"/>
      <c r="H18" s="35"/>
      <c r="I18" s="16">
        <f t="shared" ref="I18:I38" si="0">F18*G18</f>
        <v>0</v>
      </c>
      <c r="J18" s="16">
        <f t="shared" ref="J18:J38" si="1">IF(I18&gt;0,F18,0)</f>
        <v>0</v>
      </c>
      <c r="K18" s="52"/>
      <c r="L18" s="21"/>
      <c r="M18" s="19"/>
      <c r="N18" s="19"/>
      <c r="O18" s="43" t="s">
        <v>39</v>
      </c>
      <c r="P18" s="15"/>
      <c r="Q18" s="15"/>
      <c r="R18" s="39">
        <v>4</v>
      </c>
      <c r="S18" s="15"/>
      <c r="T18" s="15"/>
      <c r="U18" s="15"/>
      <c r="V18" s="15"/>
      <c r="W18" s="17"/>
      <c r="X18" s="17"/>
    </row>
    <row r="19" spans="1:24" s="18" customFormat="1" ht="17.100000000000001" customHeight="1" x14ac:dyDescent="0.3">
      <c r="A19" s="32"/>
      <c r="B19" s="81"/>
      <c r="C19" s="82"/>
      <c r="D19" s="83"/>
      <c r="E19" s="33"/>
      <c r="F19" s="34"/>
      <c r="G19" s="34"/>
      <c r="H19" s="35"/>
      <c r="I19" s="16">
        <f t="shared" si="0"/>
        <v>0</v>
      </c>
      <c r="J19" s="16">
        <f t="shared" si="1"/>
        <v>0</v>
      </c>
      <c r="K19" s="52"/>
      <c r="L19" s="21"/>
      <c r="M19" s="19"/>
      <c r="N19" s="19"/>
      <c r="O19" s="43"/>
      <c r="P19" s="15"/>
      <c r="Q19" s="15"/>
      <c r="R19" s="39">
        <v>5</v>
      </c>
      <c r="S19" s="15"/>
      <c r="T19" s="15"/>
      <c r="U19" s="15"/>
      <c r="V19" s="15"/>
      <c r="W19" s="17"/>
      <c r="X19" s="17"/>
    </row>
    <row r="20" spans="1:24" s="18" customFormat="1" ht="17.100000000000001" customHeight="1" x14ac:dyDescent="0.3">
      <c r="A20" s="32"/>
      <c r="B20" s="81"/>
      <c r="C20" s="82"/>
      <c r="D20" s="83"/>
      <c r="E20" s="33"/>
      <c r="F20" s="34"/>
      <c r="G20" s="34"/>
      <c r="H20" s="35"/>
      <c r="I20" s="16">
        <f t="shared" si="0"/>
        <v>0</v>
      </c>
      <c r="J20" s="16">
        <f t="shared" si="1"/>
        <v>0</v>
      </c>
      <c r="K20" s="52"/>
      <c r="L20" s="21"/>
      <c r="M20" s="19"/>
      <c r="N20" s="19"/>
      <c r="O20" s="43"/>
      <c r="P20" s="15"/>
      <c r="Q20" s="15"/>
      <c r="R20" s="45">
        <v>0</v>
      </c>
      <c r="S20" s="15"/>
      <c r="T20" s="15"/>
      <c r="U20" s="15"/>
      <c r="V20" s="15"/>
      <c r="W20" s="17"/>
      <c r="X20" s="17"/>
    </row>
    <row r="21" spans="1:24" s="18" customFormat="1" ht="17.100000000000001" customHeight="1" x14ac:dyDescent="0.3">
      <c r="A21" s="32"/>
      <c r="B21" s="81"/>
      <c r="C21" s="82"/>
      <c r="D21" s="83"/>
      <c r="E21" s="33"/>
      <c r="F21" s="34"/>
      <c r="G21" s="34"/>
      <c r="H21" s="35"/>
      <c r="I21" s="16">
        <f t="shared" si="0"/>
        <v>0</v>
      </c>
      <c r="J21" s="16">
        <f t="shared" si="1"/>
        <v>0</v>
      </c>
      <c r="K21" s="52"/>
      <c r="L21" s="21"/>
      <c r="M21" s="19"/>
      <c r="N21" s="19"/>
      <c r="O21" s="43"/>
      <c r="P21" s="15"/>
      <c r="Q21" s="15"/>
      <c r="R21" s="39"/>
      <c r="S21" s="15"/>
      <c r="T21" s="15"/>
      <c r="U21" s="15"/>
      <c r="V21" s="15"/>
      <c r="W21" s="17"/>
      <c r="X21" s="17"/>
    </row>
    <row r="22" spans="1:24" s="18" customFormat="1" ht="17.100000000000001" customHeight="1" x14ac:dyDescent="0.3">
      <c r="A22" s="32"/>
      <c r="B22" s="81"/>
      <c r="C22" s="82"/>
      <c r="D22" s="83"/>
      <c r="E22" s="33"/>
      <c r="F22" s="34"/>
      <c r="G22" s="34"/>
      <c r="H22" s="35"/>
      <c r="I22" s="16">
        <f t="shared" si="0"/>
        <v>0</v>
      </c>
      <c r="J22" s="16">
        <f t="shared" si="1"/>
        <v>0</v>
      </c>
      <c r="K22" s="52"/>
      <c r="L22" s="21"/>
      <c r="M22" s="19"/>
      <c r="N22" s="19"/>
      <c r="O22" s="43"/>
      <c r="P22" s="15"/>
      <c r="Q22" s="15"/>
      <c r="R22" s="15"/>
      <c r="S22" s="15"/>
      <c r="T22" s="15"/>
      <c r="U22" s="15"/>
      <c r="V22" s="15"/>
      <c r="W22" s="17"/>
      <c r="X22" s="17"/>
    </row>
    <row r="23" spans="1:24" s="18" customFormat="1" ht="17.100000000000001" customHeight="1" x14ac:dyDescent="0.3">
      <c r="A23" s="32"/>
      <c r="B23" s="81"/>
      <c r="C23" s="82"/>
      <c r="D23" s="83"/>
      <c r="E23" s="33"/>
      <c r="F23" s="34"/>
      <c r="G23" s="34"/>
      <c r="H23" s="35"/>
      <c r="I23" s="16">
        <f t="shared" si="0"/>
        <v>0</v>
      </c>
      <c r="J23" s="16">
        <f t="shared" si="1"/>
        <v>0</v>
      </c>
      <c r="K23" s="52"/>
      <c r="L23" s="21"/>
      <c r="M23" s="19"/>
      <c r="N23" s="19"/>
      <c r="O23" s="43"/>
      <c r="P23" s="15"/>
      <c r="Q23" s="15"/>
      <c r="R23" s="15"/>
      <c r="S23" s="15"/>
      <c r="T23" s="15"/>
      <c r="U23" s="15"/>
      <c r="V23" s="15"/>
      <c r="W23" s="17"/>
      <c r="X23" s="17"/>
    </row>
    <row r="24" spans="1:24" s="18" customFormat="1" ht="17.100000000000001" customHeight="1" x14ac:dyDescent="0.3">
      <c r="A24" s="32"/>
      <c r="B24" s="81"/>
      <c r="C24" s="82"/>
      <c r="D24" s="83"/>
      <c r="E24" s="33"/>
      <c r="F24" s="34"/>
      <c r="G24" s="34"/>
      <c r="H24" s="35"/>
      <c r="I24" s="16">
        <f t="shared" si="0"/>
        <v>0</v>
      </c>
      <c r="J24" s="16">
        <f t="shared" si="1"/>
        <v>0</v>
      </c>
      <c r="K24" s="52"/>
      <c r="L24" s="21"/>
      <c r="M24" s="19"/>
      <c r="N24" s="19"/>
      <c r="O24" s="43"/>
      <c r="P24" s="15"/>
      <c r="Q24" s="21"/>
      <c r="R24" s="15"/>
      <c r="S24" s="15"/>
      <c r="T24" s="15"/>
      <c r="U24" s="15"/>
      <c r="V24" s="15"/>
      <c r="W24" s="17"/>
      <c r="X24" s="17"/>
    </row>
    <row r="25" spans="1:24" s="18" customFormat="1" ht="17.100000000000001" customHeight="1" x14ac:dyDescent="0.3">
      <c r="A25" s="32"/>
      <c r="B25" s="81"/>
      <c r="C25" s="82"/>
      <c r="D25" s="83"/>
      <c r="E25" s="33"/>
      <c r="F25" s="34"/>
      <c r="G25" s="34"/>
      <c r="H25" s="35"/>
      <c r="I25" s="16">
        <f t="shared" si="0"/>
        <v>0</v>
      </c>
      <c r="J25" s="16">
        <f t="shared" si="1"/>
        <v>0</v>
      </c>
      <c r="K25" s="52"/>
      <c r="L25" s="21"/>
      <c r="M25" s="19"/>
      <c r="N25" s="19"/>
      <c r="O25" s="43"/>
      <c r="P25" s="15"/>
      <c r="Q25" s="21"/>
      <c r="R25" s="63"/>
      <c r="S25" s="15"/>
      <c r="T25" s="15"/>
      <c r="U25" s="15"/>
      <c r="V25" s="15"/>
      <c r="W25" s="17"/>
      <c r="X25" s="17"/>
    </row>
    <row r="26" spans="1:24" s="18" customFormat="1" ht="17.100000000000001" customHeight="1" x14ac:dyDescent="0.3">
      <c r="A26" s="32"/>
      <c r="B26" s="81"/>
      <c r="C26" s="82"/>
      <c r="D26" s="83"/>
      <c r="E26" s="33"/>
      <c r="F26" s="34"/>
      <c r="G26" s="34"/>
      <c r="H26" s="35"/>
      <c r="I26" s="16">
        <f t="shared" si="0"/>
        <v>0</v>
      </c>
      <c r="J26" s="16">
        <f t="shared" si="1"/>
        <v>0</v>
      </c>
      <c r="K26" s="52"/>
      <c r="L26" s="21"/>
      <c r="M26" s="19"/>
      <c r="N26" s="19"/>
      <c r="O26" s="43"/>
      <c r="P26" s="15"/>
      <c r="Q26" s="21"/>
      <c r="R26" s="15"/>
      <c r="S26" s="15"/>
      <c r="T26" s="15"/>
      <c r="U26" s="15"/>
      <c r="V26" s="15"/>
      <c r="W26" s="17"/>
      <c r="X26" s="17"/>
    </row>
    <row r="27" spans="1:24" s="18" customFormat="1" ht="17.100000000000001" customHeight="1" x14ac:dyDescent="0.3">
      <c r="A27" s="32"/>
      <c r="B27" s="81"/>
      <c r="C27" s="82"/>
      <c r="D27" s="83"/>
      <c r="E27" s="33"/>
      <c r="F27" s="34"/>
      <c r="G27" s="34"/>
      <c r="H27" s="35"/>
      <c r="I27" s="16">
        <f t="shared" si="0"/>
        <v>0</v>
      </c>
      <c r="J27" s="16">
        <f t="shared" si="1"/>
        <v>0</v>
      </c>
      <c r="K27" s="52"/>
      <c r="L27" s="21"/>
      <c r="M27" s="19"/>
      <c r="N27" s="19"/>
      <c r="O27" s="43"/>
      <c r="P27" s="15"/>
      <c r="Q27" s="21"/>
      <c r="R27" s="15"/>
      <c r="S27" s="15"/>
      <c r="T27" s="15"/>
      <c r="U27" s="15"/>
      <c r="V27" s="15"/>
      <c r="W27" s="17"/>
      <c r="X27" s="17"/>
    </row>
    <row r="28" spans="1:24" s="18" customFormat="1" ht="17.100000000000001" customHeight="1" x14ac:dyDescent="0.3">
      <c r="A28" s="32"/>
      <c r="B28" s="81"/>
      <c r="C28" s="82"/>
      <c r="D28" s="83"/>
      <c r="E28" s="33"/>
      <c r="F28" s="34"/>
      <c r="G28" s="34"/>
      <c r="H28" s="35"/>
      <c r="I28" s="16">
        <f t="shared" si="0"/>
        <v>0</v>
      </c>
      <c r="J28" s="16">
        <f t="shared" si="1"/>
        <v>0</v>
      </c>
      <c r="K28" s="52"/>
      <c r="L28" s="21"/>
      <c r="M28" s="19"/>
      <c r="N28" s="19"/>
      <c r="O28" s="43"/>
      <c r="P28" s="15"/>
      <c r="Q28" s="21"/>
      <c r="R28" s="15"/>
      <c r="S28" s="15"/>
      <c r="T28" s="15"/>
      <c r="U28" s="15"/>
      <c r="V28" s="15"/>
      <c r="W28" s="17"/>
      <c r="X28" s="17"/>
    </row>
    <row r="29" spans="1:24" s="18" customFormat="1" ht="17.100000000000001" customHeight="1" x14ac:dyDescent="0.3">
      <c r="A29" s="32"/>
      <c r="B29" s="81"/>
      <c r="C29" s="82"/>
      <c r="D29" s="83"/>
      <c r="E29" s="33"/>
      <c r="F29" s="34"/>
      <c r="G29" s="34"/>
      <c r="H29" s="35"/>
      <c r="I29" s="16">
        <f t="shared" si="0"/>
        <v>0</v>
      </c>
      <c r="J29" s="16">
        <f t="shared" si="1"/>
        <v>0</v>
      </c>
      <c r="K29" s="52"/>
      <c r="L29" s="21"/>
      <c r="M29" s="19"/>
      <c r="N29" s="19"/>
      <c r="O29" s="43"/>
      <c r="P29" s="15"/>
      <c r="Q29" s="21"/>
      <c r="R29" s="15"/>
      <c r="S29" s="15"/>
      <c r="T29" s="15"/>
      <c r="U29" s="15"/>
      <c r="V29" s="15"/>
      <c r="W29" s="17"/>
      <c r="X29" s="17"/>
    </row>
    <row r="30" spans="1:24" s="18" customFormat="1" ht="17.100000000000001" customHeight="1" x14ac:dyDescent="0.3">
      <c r="A30" s="32"/>
      <c r="B30" s="81"/>
      <c r="C30" s="82"/>
      <c r="D30" s="83"/>
      <c r="E30" s="33"/>
      <c r="F30" s="34"/>
      <c r="G30" s="34"/>
      <c r="H30" s="35"/>
      <c r="I30" s="16">
        <f t="shared" si="0"/>
        <v>0</v>
      </c>
      <c r="J30" s="16">
        <f t="shared" si="1"/>
        <v>0</v>
      </c>
      <c r="K30" s="52"/>
      <c r="L30" s="21"/>
      <c r="M30" s="19"/>
      <c r="N30" s="19"/>
      <c r="O30" s="43"/>
      <c r="P30" s="15"/>
      <c r="Q30" s="21"/>
      <c r="R30" s="63" t="s">
        <v>50</v>
      </c>
      <c r="S30" s="15"/>
      <c r="T30" s="15"/>
      <c r="U30" s="15"/>
      <c r="V30" s="15"/>
      <c r="W30" s="17"/>
      <c r="X30" s="17"/>
    </row>
    <row r="31" spans="1:24" s="18" customFormat="1" ht="17.100000000000001" customHeight="1" x14ac:dyDescent="0.3">
      <c r="A31" s="32"/>
      <c r="B31" s="81"/>
      <c r="C31" s="82"/>
      <c r="D31" s="83"/>
      <c r="E31" s="33"/>
      <c r="F31" s="34"/>
      <c r="G31" s="34"/>
      <c r="H31" s="35"/>
      <c r="I31" s="16">
        <f t="shared" si="0"/>
        <v>0</v>
      </c>
      <c r="J31" s="16">
        <f t="shared" si="1"/>
        <v>0</v>
      </c>
      <c r="K31" s="52"/>
      <c r="L31" s="21"/>
      <c r="M31" s="19"/>
      <c r="N31" s="19"/>
      <c r="O31" s="43"/>
      <c r="P31" s="15"/>
      <c r="Q31" s="21"/>
      <c r="R31" s="15">
        <v>1</v>
      </c>
      <c r="S31" s="15"/>
      <c r="T31" s="15"/>
      <c r="U31" s="15"/>
      <c r="V31" s="15"/>
      <c r="W31" s="17"/>
      <c r="X31" s="17"/>
    </row>
    <row r="32" spans="1:24" s="18" customFormat="1" ht="17.100000000000001" customHeight="1" x14ac:dyDescent="0.3">
      <c r="A32" s="32"/>
      <c r="B32" s="81"/>
      <c r="C32" s="82"/>
      <c r="D32" s="83"/>
      <c r="E32" s="33"/>
      <c r="F32" s="34"/>
      <c r="G32" s="34"/>
      <c r="H32" s="35"/>
      <c r="I32" s="16">
        <f t="shared" si="0"/>
        <v>0</v>
      </c>
      <c r="J32" s="16">
        <f t="shared" si="1"/>
        <v>0</v>
      </c>
      <c r="K32" s="52"/>
      <c r="L32" s="21"/>
      <c r="M32" s="19"/>
      <c r="N32" s="19"/>
      <c r="O32" s="44"/>
      <c r="P32" s="15"/>
      <c r="Q32" s="21"/>
      <c r="R32" s="15">
        <v>2</v>
      </c>
      <c r="S32" s="15"/>
      <c r="T32" s="15"/>
      <c r="U32" s="15"/>
      <c r="V32" s="15"/>
      <c r="W32" s="17"/>
      <c r="X32" s="17"/>
    </row>
    <row r="33" spans="1:24" s="18" customFormat="1" ht="16.5" customHeight="1" x14ac:dyDescent="0.3">
      <c r="A33" s="32"/>
      <c r="B33" s="81"/>
      <c r="C33" s="82"/>
      <c r="D33" s="83"/>
      <c r="E33" s="33"/>
      <c r="F33" s="34"/>
      <c r="G33" s="34"/>
      <c r="H33" s="35"/>
      <c r="I33" s="16">
        <f t="shared" si="0"/>
        <v>0</v>
      </c>
      <c r="J33" s="16">
        <f t="shared" si="1"/>
        <v>0</v>
      </c>
      <c r="K33" s="52"/>
      <c r="L33" s="21"/>
      <c r="M33" s="19"/>
      <c r="N33" s="19"/>
      <c r="O33" s="44"/>
      <c r="P33" s="15"/>
      <c r="Q33" s="15"/>
      <c r="R33" s="15"/>
      <c r="S33" s="15"/>
      <c r="T33" s="15"/>
      <c r="U33" s="15"/>
      <c r="V33" s="15"/>
      <c r="W33" s="17"/>
      <c r="X33" s="17"/>
    </row>
    <row r="34" spans="1:24" s="18" customFormat="1" ht="16.5" customHeight="1" x14ac:dyDescent="0.3">
      <c r="A34" s="32"/>
      <c r="B34" s="81"/>
      <c r="C34" s="82"/>
      <c r="D34" s="83"/>
      <c r="E34" s="33"/>
      <c r="F34" s="34"/>
      <c r="G34" s="34"/>
      <c r="H34" s="35"/>
      <c r="I34" s="16">
        <f t="shared" si="0"/>
        <v>0</v>
      </c>
      <c r="J34" s="16">
        <f t="shared" si="1"/>
        <v>0</v>
      </c>
      <c r="K34" s="52"/>
      <c r="L34" s="21"/>
      <c r="M34" s="19"/>
      <c r="N34" s="19"/>
      <c r="O34" s="44"/>
      <c r="P34" s="15"/>
      <c r="Q34" s="15"/>
      <c r="R34" s="15"/>
      <c r="S34" s="15"/>
      <c r="T34" s="15"/>
      <c r="U34" s="15"/>
      <c r="V34" s="15"/>
      <c r="W34" s="17"/>
      <c r="X34" s="17"/>
    </row>
    <row r="35" spans="1:24" s="18" customFormat="1" ht="17.100000000000001" customHeight="1" x14ac:dyDescent="0.3">
      <c r="A35" s="32"/>
      <c r="B35" s="81"/>
      <c r="C35" s="82"/>
      <c r="D35" s="83"/>
      <c r="E35" s="33"/>
      <c r="F35" s="34"/>
      <c r="G35" s="34"/>
      <c r="H35" s="35"/>
      <c r="I35" s="16">
        <f t="shared" si="0"/>
        <v>0</v>
      </c>
      <c r="J35" s="16">
        <f t="shared" si="1"/>
        <v>0</v>
      </c>
      <c r="K35" s="52"/>
      <c r="L35" s="21"/>
      <c r="M35" s="19"/>
      <c r="N35" s="19"/>
      <c r="O35" s="44"/>
      <c r="P35" s="15"/>
      <c r="Q35" s="39"/>
      <c r="R35" s="15"/>
      <c r="S35" s="15"/>
      <c r="T35" s="15"/>
      <c r="U35" s="15"/>
      <c r="V35" s="15"/>
      <c r="W35" s="17"/>
      <c r="X35" s="17"/>
    </row>
    <row r="36" spans="1:24" s="18" customFormat="1" ht="17.100000000000001" customHeight="1" x14ac:dyDescent="0.3">
      <c r="A36" s="32"/>
      <c r="B36" s="81"/>
      <c r="C36" s="82"/>
      <c r="D36" s="83"/>
      <c r="E36" s="33"/>
      <c r="F36" s="34"/>
      <c r="G36" s="34"/>
      <c r="H36" s="35"/>
      <c r="I36" s="16">
        <f t="shared" si="0"/>
        <v>0</v>
      </c>
      <c r="J36" s="16">
        <f t="shared" si="1"/>
        <v>0</v>
      </c>
      <c r="K36" s="52"/>
      <c r="L36" s="21"/>
      <c r="M36" s="19"/>
      <c r="N36" s="19"/>
      <c r="O36" s="44"/>
      <c r="P36" s="15"/>
      <c r="Q36" s="39"/>
      <c r="R36" s="15"/>
      <c r="S36" s="15"/>
      <c r="T36" s="15"/>
      <c r="U36" s="15"/>
      <c r="V36" s="15"/>
      <c r="W36" s="17"/>
      <c r="X36" s="17"/>
    </row>
    <row r="37" spans="1:24" s="18" customFormat="1" ht="17.100000000000001" customHeight="1" x14ac:dyDescent="0.3">
      <c r="A37" s="32"/>
      <c r="B37" s="81"/>
      <c r="C37" s="82"/>
      <c r="D37" s="83"/>
      <c r="E37" s="33"/>
      <c r="F37" s="34"/>
      <c r="G37" s="34"/>
      <c r="H37" s="35"/>
      <c r="I37" s="16">
        <f t="shared" si="0"/>
        <v>0</v>
      </c>
      <c r="J37" s="16">
        <f t="shared" si="1"/>
        <v>0</v>
      </c>
      <c r="K37" s="52"/>
      <c r="L37" s="21"/>
      <c r="M37" s="19"/>
      <c r="N37" s="19"/>
      <c r="O37" s="43"/>
      <c r="P37" s="15"/>
      <c r="Q37" s="43"/>
      <c r="R37" s="15"/>
      <c r="S37" s="15"/>
      <c r="T37" s="15"/>
      <c r="U37" s="15"/>
      <c r="V37" s="15"/>
      <c r="W37" s="17"/>
      <c r="X37" s="17"/>
    </row>
    <row r="38" spans="1:24" s="18" customFormat="1" ht="17.100000000000001" customHeight="1" x14ac:dyDescent="0.3">
      <c r="A38" s="32"/>
      <c r="B38" s="81"/>
      <c r="C38" s="82"/>
      <c r="D38" s="83"/>
      <c r="E38" s="33"/>
      <c r="F38" s="34"/>
      <c r="G38" s="34"/>
      <c r="H38" s="35"/>
      <c r="I38" s="16">
        <f t="shared" si="0"/>
        <v>0</v>
      </c>
      <c r="J38" s="16">
        <f t="shared" si="1"/>
        <v>0</v>
      </c>
      <c r="K38" s="52"/>
      <c r="L38" s="21"/>
      <c r="M38" s="19"/>
      <c r="N38" s="19"/>
      <c r="O38" s="43"/>
      <c r="P38" s="15"/>
      <c r="Q38" s="43"/>
      <c r="R38" s="15"/>
      <c r="S38" s="15"/>
      <c r="T38" s="15"/>
      <c r="U38" s="15"/>
      <c r="V38" s="15"/>
      <c r="W38" s="17"/>
      <c r="X38" s="17"/>
    </row>
    <row r="39" spans="1:24" ht="25.5" customHeight="1" x14ac:dyDescent="0.3">
      <c r="A39" s="92" t="s">
        <v>9</v>
      </c>
      <c r="B39" s="93"/>
      <c r="C39" s="93"/>
      <c r="D39" s="93"/>
      <c r="E39" s="93"/>
      <c r="F39" s="94"/>
      <c r="G39" s="95" t="str">
        <f>IFERROR(IF((SUMPRODUCT(F18:F38,G18:G38)/J39)=0,"",(SUMPRODUCT(F18:F38,G18:G38)/J39)),"")</f>
        <v/>
      </c>
      <c r="H39" s="96"/>
      <c r="I39" s="24" t="s">
        <v>16</v>
      </c>
      <c r="J39" s="24">
        <f>SUM(J15:J38)</f>
        <v>0</v>
      </c>
      <c r="K39" s="4"/>
      <c r="L39" s="4"/>
      <c r="M39" s="2"/>
      <c r="N39" s="2"/>
      <c r="O39" s="42"/>
      <c r="P39" s="2"/>
      <c r="Q39" s="5"/>
      <c r="R39" s="2"/>
      <c r="S39" s="2"/>
      <c r="T39" s="2"/>
      <c r="U39" s="2"/>
      <c r="V39" s="2"/>
      <c r="W39" s="3"/>
      <c r="X39" s="3"/>
    </row>
    <row r="40" spans="1:24" ht="12" customHeight="1" x14ac:dyDescent="0.25">
      <c r="A40" s="97"/>
      <c r="B40" s="97"/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P40" s="2"/>
      <c r="Q40" s="4"/>
      <c r="R40" s="2"/>
      <c r="S40" s="2"/>
      <c r="T40" s="2"/>
      <c r="U40" s="2"/>
      <c r="V40" s="2"/>
      <c r="W40" s="3"/>
      <c r="X40" s="3"/>
    </row>
    <row r="41" spans="1:24" ht="30" customHeight="1" x14ac:dyDescent="0.25">
      <c r="A41" s="104" t="s">
        <v>10</v>
      </c>
      <c r="B41" s="104"/>
      <c r="C41" s="31" t="str">
        <f>IF(AND(O44=TRUE,O45=TRUE),"OK","FEHLER")</f>
        <v>FEHLER</v>
      </c>
      <c r="D41" s="87" t="s">
        <v>11</v>
      </c>
      <c r="E41" s="90" t="str">
        <f>IF(SUM(F18:F38)=0,"Keine ECTS und/oder Noten eingegeben!",IF(SUM(F18:F38)&lt;36,"Weniger als 36 ECTS eingegeben!",IF(SUM(F18:F38)&gt;36,"Mehr als 36 ECTS eingegeben, bitte passen Sie die ECTS auf exakt 36 an!","Anzahl der eingegebenen ECTS in Ordnung.")))</f>
        <v>Keine ECTS und/oder Noten eingegeben!</v>
      </c>
      <c r="F41" s="90"/>
      <c r="G41" s="90"/>
      <c r="H41" s="91"/>
      <c r="I41" s="2"/>
      <c r="J41" s="2"/>
      <c r="K41" s="2"/>
      <c r="L41" s="2"/>
      <c r="M41" s="2"/>
      <c r="N41" s="2"/>
      <c r="O41" s="5"/>
      <c r="P41" s="2"/>
      <c r="Q41" s="4"/>
      <c r="R41" s="2"/>
      <c r="S41" s="2"/>
      <c r="T41" s="2"/>
      <c r="U41" s="2"/>
      <c r="V41" s="2"/>
      <c r="W41" s="3"/>
      <c r="X41" s="3"/>
    </row>
    <row r="42" spans="1:24" ht="15" customHeight="1" x14ac:dyDescent="0.3">
      <c r="D42" s="87"/>
      <c r="E42" s="88" t="str">
        <f>IF(AND(I3=1,G39&gt;2),"Notendurchschnitt &gt; 2,0",IF(AND(I3=1,G39&lt;=2),"Notendurchschnitt &lt;= 2,0",IF(AND(I3=2,G39&gt;1.5),"Notendurchschnitt &gt; 1,5",IF(AND(I3=2,G39&lt;=1.5),"Notendurchschnitt &lt;= 1,5",IF(AND(I3=3,G39&gt;1.5),"Notendurchschnitt &gt; 1,5",IF(AND(I3=3,G39&lt;=1.5),"Notendurchschnitt &lt;= 1,5",0))))))</f>
        <v>Notendurchschnitt &gt; 1,5</v>
      </c>
      <c r="F42" s="88"/>
      <c r="G42" s="88"/>
      <c r="H42" s="88"/>
      <c r="I42" s="2"/>
      <c r="J42" s="2"/>
      <c r="K42" s="2"/>
      <c r="L42" s="2"/>
      <c r="M42" s="2"/>
      <c r="N42" s="2"/>
      <c r="O42" s="7"/>
      <c r="P42" s="2"/>
      <c r="Q42" s="2"/>
      <c r="R42" s="2"/>
      <c r="S42" s="2"/>
      <c r="T42" s="2"/>
      <c r="U42" s="2"/>
      <c r="V42" s="2"/>
      <c r="W42" s="3"/>
      <c r="X42" s="3"/>
    </row>
    <row r="43" spans="1:24" x14ac:dyDescent="0.25">
      <c r="O43" s="6"/>
    </row>
    <row r="44" spans="1:24" x14ac:dyDescent="0.25">
      <c r="H44" s="8"/>
      <c r="M44" s="1" t="s">
        <v>14</v>
      </c>
      <c r="O44" s="1" t="b">
        <f>IF(E41="Anzahl der eingegebenen ECTS in Ordnung.",TRUE)</f>
        <v>0</v>
      </c>
    </row>
    <row r="45" spans="1:24" x14ac:dyDescent="0.25">
      <c r="M45" s="1" t="s">
        <v>18</v>
      </c>
      <c r="O45" s="1" t="b">
        <f>IF($E$42="Notendurchschnitt &lt;= 1,5",TRUE)</f>
        <v>0</v>
      </c>
    </row>
  </sheetData>
  <sheetProtection algorithmName="SHA-512" hashValue="GpxDlXRSlKLMgYvMy8M21Zi/Fqj7Ux4900xFk91/ceIKckXjNhUX2molF6c+VY9sWVSICdLO2M35Vw/6TeOtGQ==" saltValue="g7gjLV1keyY/cHdJDXvPAQ==" spinCount="100000" sheet="1" selectLockedCells="1"/>
  <mergeCells count="53">
    <mergeCell ref="G39:H39"/>
    <mergeCell ref="A40:H40"/>
    <mergeCell ref="A41:B41"/>
    <mergeCell ref="D41:D42"/>
    <mergeCell ref="E41:H41"/>
    <mergeCell ref="E42:H42"/>
    <mergeCell ref="A39:F39"/>
    <mergeCell ref="B34:D34"/>
    <mergeCell ref="B35:D35"/>
    <mergeCell ref="B36:D36"/>
    <mergeCell ref="B37:D37"/>
    <mergeCell ref="B38:D38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12:C12"/>
    <mergeCell ref="D12:E12"/>
    <mergeCell ref="F12:H12"/>
    <mergeCell ref="A13:H13"/>
    <mergeCell ref="B14:D14"/>
    <mergeCell ref="B15:D15"/>
    <mergeCell ref="B16:D16"/>
    <mergeCell ref="B18:D18"/>
    <mergeCell ref="B19:D19"/>
    <mergeCell ref="B20:D20"/>
    <mergeCell ref="A17:H17"/>
    <mergeCell ref="F9:H9"/>
    <mergeCell ref="A10:H10"/>
    <mergeCell ref="A11:C11"/>
    <mergeCell ref="D11:E11"/>
    <mergeCell ref="F11:H11"/>
    <mergeCell ref="A9:E9"/>
    <mergeCell ref="A6:E6"/>
    <mergeCell ref="F6:H6"/>
    <mergeCell ref="A7:H7"/>
    <mergeCell ref="F8:H8"/>
    <mergeCell ref="A8:E8"/>
    <mergeCell ref="A5:E5"/>
    <mergeCell ref="F5:H5"/>
    <mergeCell ref="A1:H1"/>
    <mergeCell ref="C2:H2"/>
    <mergeCell ref="C4:H4"/>
    <mergeCell ref="C3:H3"/>
  </mergeCells>
  <conditionalFormatting sqref="C41">
    <cfRule type="expression" dxfId="9" priority="10" stopIfTrue="1">
      <formula>$C$41="FEHLER"</formula>
    </cfRule>
  </conditionalFormatting>
  <conditionalFormatting sqref="G39:H39">
    <cfRule type="expression" dxfId="1" priority="8">
      <formula>$G$39&lt;=1.5</formula>
    </cfRule>
    <cfRule type="expression" dxfId="0" priority="9">
      <formula>$G$39&gt;1.5</formula>
    </cfRule>
  </conditionalFormatting>
  <conditionalFormatting sqref="E42:H42">
    <cfRule type="expression" dxfId="8" priority="1">
      <formula>AND($G$39&gt;1.5,$I$3=2)</formula>
    </cfRule>
    <cfRule type="expression" dxfId="7" priority="2">
      <formula>AND($G$39&lt;=1.5,$I$3=2)</formula>
    </cfRule>
    <cfRule type="expression" dxfId="6" priority="3">
      <formula>AND($G$39&gt;1.5,$I$3=3)</formula>
    </cfRule>
    <cfRule type="expression" dxfId="5" priority="4">
      <formula>AND($G$39&lt;=1.5,$I$3=3)</formula>
    </cfRule>
    <cfRule type="expression" dxfId="4" priority="6">
      <formula>AND($G$39&lt;=2,$I$3=1)</formula>
    </cfRule>
    <cfRule type="expression" dxfId="3" priority="7">
      <formula>AND($G$39&gt;2,$I$3=1)</formula>
    </cfRule>
  </conditionalFormatting>
  <conditionalFormatting sqref="E41:H41">
    <cfRule type="expression" dxfId="2" priority="5">
      <formula>$E$41&lt;&gt;"Anzahl der eingegebenen ECTS in Ordnung."</formula>
    </cfRule>
  </conditionalFormatting>
  <dataValidations count="7">
    <dataValidation type="custom" allowBlank="1" showInputMessage="1" showErrorMessage="1" errorTitle="falsches Datum" sqref="L16:L38" xr:uid="{313ED66C-24E3-4D10-A514-E64530A9E383}">
      <formula1>"WAHR"</formula1>
    </dataValidation>
    <dataValidation type="list" showInputMessage="1" showErrorMessage="1" error="Geben Sie an wofür Sie das Leistungsstipendium beantragen möchten!" sqref="C3" xr:uid="{EB82033F-93DB-4FAD-9F6E-1B4365C5B1B6}">
      <formula1>$S$2</formula1>
    </dataValidation>
    <dataValidation type="whole" allowBlank="1" showInputMessage="1" showErrorMessage="1" error="Geben Sie ein gültige Semesteranzahl ein!" sqref="F8:H8" xr:uid="{A294DA14-85A0-4DF5-A9B7-74780B033089}">
      <formula1>0</formula1>
      <formula2>30</formula2>
    </dataValidation>
    <dataValidation type="list" allowBlank="1" showInputMessage="1" sqref="G18:G38" xr:uid="{01D0C7DB-46B6-4E7D-B844-A658145B1B37}">
      <formula1>$R$15:$R$20</formula1>
    </dataValidation>
    <dataValidation type="decimal" allowBlank="1" showInputMessage="1" showErrorMessage="1" errorTitle="ECTS" error="Geben Sie eine gültige SWS- oder ECTS-Zahl ein!" sqref="F16 F18:F38" xr:uid="{FECAF9B7-BEF7-434D-9F81-B7CB79C27D4D}">
      <formula1>0</formula1>
      <formula2>100</formula2>
    </dataValidation>
    <dataValidation type="list" allowBlank="1" showInputMessage="1" showErrorMessage="1" sqref="A8:E8" xr:uid="{8CA4F848-CB50-49ED-A9AB-C12E0C5DEE37}">
      <formula1>$O$15:$O$18</formula1>
    </dataValidation>
    <dataValidation type="list" allowBlank="1" showInputMessage="1" sqref="G15 G16" xr:uid="{CBECE582-43BE-49A5-AD3A-65EF50E6295D}">
      <formula1>$R$30:$R$32</formula1>
    </dataValidation>
  </dataValidations>
  <pageMargins left="0.70866141732283472" right="0.5118110236220472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6259-D060-4779-BE2E-DDDFEC8AA015}">
  <dimension ref="A1:X215"/>
  <sheetViews>
    <sheetView tabSelected="1" workbookViewId="0">
      <selection activeCell="C3" sqref="C3:H3"/>
    </sheetView>
  </sheetViews>
  <sheetFormatPr baseColWidth="10" defaultRowHeight="15" x14ac:dyDescent="0.25"/>
  <cols>
    <col min="1" max="1" width="8.5703125" customWidth="1"/>
    <col min="2" max="2" width="1.42578125" customWidth="1"/>
    <col min="3" max="3" width="18" customWidth="1"/>
    <col min="4" max="4" width="25" customWidth="1"/>
    <col min="6" max="6" width="6.7109375" customWidth="1"/>
    <col min="7" max="7" width="5.42578125" customWidth="1"/>
    <col min="8" max="8" width="12.85546875" customWidth="1"/>
    <col min="9" max="17" width="0" hidden="1" customWidth="1"/>
    <col min="18" max="18" width="24.42578125" hidden="1" customWidth="1"/>
    <col min="19" max="19" width="26" hidden="1" customWidth="1"/>
    <col min="20" max="20" width="33.140625" hidden="1" customWidth="1"/>
  </cols>
  <sheetData>
    <row r="1" spans="1:24" ht="25.5" customHeight="1" x14ac:dyDescent="0.4">
      <c r="A1" s="64" t="s">
        <v>23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O1" s="1"/>
      <c r="P1" s="2"/>
      <c r="Q1" s="2"/>
      <c r="R1" s="2"/>
      <c r="S1" s="15" t="s">
        <v>12</v>
      </c>
      <c r="T1" s="2"/>
      <c r="U1" s="2"/>
      <c r="V1" s="2"/>
      <c r="W1" s="3"/>
      <c r="X1" s="3"/>
    </row>
    <row r="2" spans="1:24" ht="12" customHeight="1" x14ac:dyDescent="0.35">
      <c r="A2" s="36"/>
      <c r="B2" s="37"/>
      <c r="C2" s="105"/>
      <c r="D2" s="105"/>
      <c r="E2" s="105"/>
      <c r="F2" s="105"/>
      <c r="G2" s="105"/>
      <c r="H2" s="105"/>
      <c r="I2" s="2"/>
      <c r="J2" s="2"/>
      <c r="K2" s="2"/>
      <c r="L2" s="2"/>
      <c r="M2" s="2"/>
      <c r="N2" s="2"/>
      <c r="O2" s="1"/>
      <c r="P2" s="2"/>
      <c r="Q2" s="2"/>
      <c r="R2" s="2"/>
      <c r="S2" s="15" t="s">
        <v>41</v>
      </c>
      <c r="T2" s="2"/>
      <c r="U2" s="2"/>
      <c r="V2" s="2"/>
      <c r="W2" s="3"/>
      <c r="X2" s="3"/>
    </row>
    <row r="3" spans="1:24" ht="25.5" customHeight="1" x14ac:dyDescent="0.3">
      <c r="A3" s="56" t="s">
        <v>13</v>
      </c>
      <c r="B3" s="57"/>
      <c r="C3" s="98" t="s">
        <v>41</v>
      </c>
      <c r="D3" s="99"/>
      <c r="E3" s="99"/>
      <c r="F3" s="99"/>
      <c r="G3" s="99"/>
      <c r="H3" s="100"/>
      <c r="I3" s="2">
        <f>IF(C3=S1,1,IF(C3=S2,2,IF(C3=S3,3,0)))</f>
        <v>2</v>
      </c>
      <c r="J3" s="2"/>
      <c r="K3" s="2"/>
      <c r="L3" s="2"/>
      <c r="M3" s="2"/>
      <c r="N3" s="2"/>
      <c r="O3" s="2"/>
      <c r="P3" s="2"/>
      <c r="Q3" s="2"/>
      <c r="R3" s="2"/>
      <c r="S3" s="15" t="s">
        <v>17</v>
      </c>
      <c r="T3" s="2"/>
      <c r="U3" s="2"/>
      <c r="V3" s="2"/>
      <c r="W3" s="3"/>
      <c r="X3" s="3"/>
    </row>
    <row r="4" spans="1:24" ht="12" customHeight="1" x14ac:dyDescent="0.25">
      <c r="A4" s="57"/>
      <c r="B4" s="57"/>
      <c r="C4" s="106"/>
      <c r="D4" s="106"/>
      <c r="E4" s="106"/>
      <c r="F4" s="106"/>
      <c r="G4" s="106"/>
      <c r="H4" s="10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</row>
    <row r="5" spans="1:24" ht="25.5" customHeight="1" x14ac:dyDescent="0.25">
      <c r="A5" s="65"/>
      <c r="B5" s="66"/>
      <c r="C5" s="66"/>
      <c r="D5" s="66"/>
      <c r="E5" s="67"/>
      <c r="F5" s="68"/>
      <c r="G5" s="69"/>
      <c r="H5" s="7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</row>
    <row r="6" spans="1:24" ht="12" customHeight="1" x14ac:dyDescent="0.25">
      <c r="A6" s="71" t="s">
        <v>0</v>
      </c>
      <c r="B6" s="71"/>
      <c r="C6" s="71"/>
      <c r="D6" s="71"/>
      <c r="E6" s="71"/>
      <c r="F6" s="71" t="s">
        <v>1</v>
      </c>
      <c r="G6" s="71"/>
      <c r="H6" s="7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</row>
    <row r="7" spans="1:24" ht="12" customHeight="1" x14ac:dyDescent="0.25">
      <c r="A7" s="77"/>
      <c r="B7" s="77"/>
      <c r="C7" s="77"/>
      <c r="D7" s="77"/>
      <c r="E7" s="77"/>
      <c r="F7" s="77"/>
      <c r="G7" s="77"/>
      <c r="H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"/>
    </row>
    <row r="8" spans="1:24" ht="25.5" customHeight="1" x14ac:dyDescent="0.25">
      <c r="A8" s="65" t="s">
        <v>36</v>
      </c>
      <c r="B8" s="66"/>
      <c r="C8" s="66"/>
      <c r="D8" s="66"/>
      <c r="E8" s="67"/>
      <c r="F8" s="78"/>
      <c r="G8" s="79"/>
      <c r="H8" s="8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</row>
    <row r="9" spans="1:24" ht="12" customHeight="1" x14ac:dyDescent="0.25">
      <c r="A9" s="71" t="s">
        <v>42</v>
      </c>
      <c r="B9" s="71"/>
      <c r="C9" s="71"/>
      <c r="D9" s="71"/>
      <c r="E9" s="71"/>
      <c r="F9" s="71" t="s">
        <v>2</v>
      </c>
      <c r="G9" s="71"/>
      <c r="H9" s="7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8"/>
      <c r="X9" s="48"/>
    </row>
    <row r="10" spans="1:24" ht="12" customHeight="1" x14ac:dyDescent="0.25">
      <c r="A10" s="77"/>
      <c r="B10" s="77"/>
      <c r="C10" s="77"/>
      <c r="D10" s="77"/>
      <c r="E10" s="77"/>
      <c r="F10" s="77"/>
      <c r="G10" s="77"/>
      <c r="H10" s="7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3"/>
    </row>
    <row r="11" spans="1:24" ht="25.5" customHeight="1" x14ac:dyDescent="0.25">
      <c r="A11" s="84"/>
      <c r="B11" s="84"/>
      <c r="C11" s="84"/>
      <c r="D11" s="84"/>
      <c r="E11" s="84"/>
      <c r="F11" s="84"/>
      <c r="G11" s="84"/>
      <c r="H11" s="8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3"/>
    </row>
    <row r="12" spans="1:24" ht="12" customHeight="1" x14ac:dyDescent="0.25">
      <c r="A12" s="71" t="s">
        <v>3</v>
      </c>
      <c r="B12" s="71"/>
      <c r="C12" s="71"/>
      <c r="D12" s="71" t="s">
        <v>21</v>
      </c>
      <c r="E12" s="71"/>
      <c r="F12" s="71" t="s">
        <v>4</v>
      </c>
      <c r="G12" s="71"/>
      <c r="H12" s="71"/>
      <c r="I12" s="46"/>
      <c r="J12" s="46"/>
      <c r="K12" s="49"/>
      <c r="L12" s="49"/>
      <c r="M12" s="50"/>
      <c r="N12" s="50"/>
      <c r="O12" s="46"/>
      <c r="P12" s="46"/>
      <c r="Q12" s="46"/>
      <c r="R12" s="46"/>
      <c r="S12" s="46"/>
      <c r="T12" s="46"/>
      <c r="U12" s="46"/>
      <c r="V12" s="46"/>
      <c r="W12" s="48"/>
      <c r="X12" s="48"/>
    </row>
    <row r="13" spans="1:24" ht="12" customHeight="1" x14ac:dyDescent="0.25">
      <c r="A13" s="77"/>
      <c r="B13" s="77"/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1"/>
      <c r="P13" s="2"/>
      <c r="Q13" s="2"/>
      <c r="R13" s="2"/>
      <c r="S13" s="2"/>
      <c r="T13" s="2"/>
      <c r="U13" s="2"/>
      <c r="V13" s="2"/>
      <c r="W13" s="3"/>
      <c r="X13" s="3"/>
    </row>
    <row r="14" spans="1:24" ht="31.5" x14ac:dyDescent="0.3">
      <c r="A14" s="55" t="s">
        <v>5</v>
      </c>
      <c r="B14" s="85" t="s">
        <v>43</v>
      </c>
      <c r="C14" s="86"/>
      <c r="D14" s="86"/>
      <c r="E14" s="54" t="s">
        <v>6</v>
      </c>
      <c r="F14" s="55" t="s">
        <v>14</v>
      </c>
      <c r="G14" s="55" t="s">
        <v>7</v>
      </c>
      <c r="H14" s="54" t="s">
        <v>8</v>
      </c>
      <c r="I14" s="16" t="s">
        <v>15</v>
      </c>
      <c r="J14" s="16" t="s">
        <v>14</v>
      </c>
      <c r="K14" s="2"/>
      <c r="L14" s="1"/>
      <c r="M14" s="2"/>
      <c r="N14" s="2"/>
      <c r="O14" s="26" t="s">
        <v>35</v>
      </c>
      <c r="P14" s="2"/>
      <c r="Q14" s="2"/>
      <c r="R14" s="27" t="s">
        <v>40</v>
      </c>
      <c r="S14" s="2"/>
      <c r="T14" s="2"/>
      <c r="U14" s="2"/>
      <c r="V14" s="2"/>
      <c r="W14" s="3"/>
      <c r="X14" s="3"/>
    </row>
    <row r="15" spans="1:24" ht="16.5" customHeight="1" x14ac:dyDescent="0.3">
      <c r="A15" s="32"/>
      <c r="B15" s="81" t="s">
        <v>20</v>
      </c>
      <c r="C15" s="82"/>
      <c r="D15" s="83"/>
      <c r="E15" s="33">
        <v>43355</v>
      </c>
      <c r="F15" s="51">
        <v>120</v>
      </c>
      <c r="G15" s="34"/>
      <c r="H15" s="35"/>
      <c r="I15" s="16"/>
      <c r="J15" s="16"/>
      <c r="K15" s="19"/>
      <c r="L15" s="58"/>
      <c r="M15" s="19"/>
      <c r="N15" s="19"/>
      <c r="O15" s="59" t="s">
        <v>36</v>
      </c>
      <c r="P15" s="15"/>
      <c r="Q15" s="15"/>
      <c r="R15" s="15">
        <v>1</v>
      </c>
      <c r="S15" s="15"/>
      <c r="T15" s="15"/>
      <c r="U15" s="15"/>
      <c r="V15" s="15"/>
      <c r="W15" s="17"/>
      <c r="X15" s="17"/>
    </row>
    <row r="16" spans="1:24" ht="16.5" customHeight="1" x14ac:dyDescent="0.3">
      <c r="A16" s="32"/>
      <c r="B16" s="81" t="s">
        <v>46</v>
      </c>
      <c r="C16" s="82"/>
      <c r="D16" s="83"/>
      <c r="E16" s="33"/>
      <c r="F16" s="34">
        <v>12</v>
      </c>
      <c r="G16" s="34"/>
      <c r="H16" s="35"/>
      <c r="I16" s="16"/>
      <c r="J16" s="16"/>
      <c r="K16" s="19"/>
      <c r="L16" s="58"/>
      <c r="M16" s="19"/>
      <c r="N16" s="19"/>
      <c r="O16" s="59" t="s">
        <v>37</v>
      </c>
      <c r="P16" s="15"/>
      <c r="Q16" s="15"/>
      <c r="R16" s="15">
        <v>2</v>
      </c>
      <c r="S16" s="15"/>
      <c r="T16" s="15"/>
      <c r="U16" s="15"/>
      <c r="V16" s="15"/>
      <c r="W16" s="17"/>
      <c r="X16" s="17"/>
    </row>
    <row r="17" spans="1:24" ht="16.5" customHeight="1" x14ac:dyDescent="0.3">
      <c r="A17" s="101" t="s">
        <v>47</v>
      </c>
      <c r="B17" s="102"/>
      <c r="C17" s="102"/>
      <c r="D17" s="102"/>
      <c r="E17" s="102"/>
      <c r="F17" s="102"/>
      <c r="G17" s="102"/>
      <c r="H17" s="103"/>
      <c r="I17" s="16"/>
      <c r="J17" s="16"/>
      <c r="K17" s="19"/>
      <c r="L17" s="58"/>
      <c r="M17" s="19"/>
      <c r="N17" s="19"/>
      <c r="O17" s="59" t="s">
        <v>48</v>
      </c>
      <c r="P17" s="15"/>
      <c r="Q17" s="15"/>
      <c r="R17" s="15">
        <v>3</v>
      </c>
      <c r="S17" s="15"/>
      <c r="T17" s="15"/>
      <c r="U17" s="15"/>
      <c r="V17" s="15"/>
      <c r="W17" s="17"/>
      <c r="X17" s="17"/>
    </row>
    <row r="18" spans="1:24" ht="16.5" customHeight="1" x14ac:dyDescent="0.3">
      <c r="A18" s="32"/>
      <c r="B18" s="81"/>
      <c r="C18" s="82"/>
      <c r="D18" s="83"/>
      <c r="E18" s="33"/>
      <c r="F18" s="34"/>
      <c r="G18" s="34"/>
      <c r="H18" s="35"/>
      <c r="I18" s="16">
        <f t="shared" ref="I18:I38" si="0">F18*G18</f>
        <v>0</v>
      </c>
      <c r="J18" s="16">
        <f t="shared" ref="J18:J38" si="1">IF(I18&gt;0,F18,0)</f>
        <v>0</v>
      </c>
      <c r="K18" s="19"/>
      <c r="L18" s="58"/>
      <c r="M18" s="19"/>
      <c r="N18" s="19"/>
      <c r="O18" s="59" t="s">
        <v>49</v>
      </c>
      <c r="P18" s="15"/>
      <c r="Q18" s="15"/>
      <c r="R18" s="15">
        <v>4</v>
      </c>
      <c r="S18" s="15"/>
      <c r="T18" s="15"/>
      <c r="U18" s="15"/>
      <c r="V18" s="15"/>
      <c r="W18" s="17"/>
      <c r="X18" s="17"/>
    </row>
    <row r="19" spans="1:24" ht="16.5" customHeight="1" x14ac:dyDescent="0.3">
      <c r="A19" s="32"/>
      <c r="B19" s="81"/>
      <c r="C19" s="82"/>
      <c r="D19" s="83"/>
      <c r="E19" s="33"/>
      <c r="F19" s="34"/>
      <c r="G19" s="34"/>
      <c r="H19" s="35"/>
      <c r="I19" s="16">
        <f t="shared" si="0"/>
        <v>0</v>
      </c>
      <c r="J19" s="16">
        <f t="shared" si="1"/>
        <v>0</v>
      </c>
      <c r="K19" s="19"/>
      <c r="L19" s="58"/>
      <c r="M19" s="19"/>
      <c r="N19" s="19"/>
      <c r="O19" s="59"/>
      <c r="P19" s="15"/>
      <c r="Q19" s="15"/>
      <c r="R19" s="15">
        <v>5</v>
      </c>
      <c r="S19" s="15"/>
      <c r="T19" s="15"/>
      <c r="U19" s="15"/>
      <c r="V19" s="15"/>
      <c r="W19" s="17"/>
      <c r="X19" s="17"/>
    </row>
    <row r="20" spans="1:24" ht="16.5" customHeight="1" x14ac:dyDescent="0.3">
      <c r="A20" s="32"/>
      <c r="B20" s="81"/>
      <c r="C20" s="82"/>
      <c r="D20" s="83"/>
      <c r="E20" s="33"/>
      <c r="F20" s="34"/>
      <c r="G20" s="34"/>
      <c r="H20" s="35"/>
      <c r="I20" s="16">
        <f t="shared" si="0"/>
        <v>0</v>
      </c>
      <c r="J20" s="16">
        <f t="shared" si="1"/>
        <v>0</v>
      </c>
      <c r="K20" s="19"/>
      <c r="L20" s="58"/>
      <c r="M20" s="19"/>
      <c r="N20" s="19"/>
      <c r="O20" s="59"/>
      <c r="P20" s="15"/>
      <c r="Q20" s="15"/>
      <c r="R20" s="60">
        <v>0</v>
      </c>
      <c r="S20" s="15"/>
      <c r="T20" s="15"/>
      <c r="U20" s="15"/>
      <c r="V20" s="15"/>
      <c r="W20" s="17"/>
      <c r="X20" s="17"/>
    </row>
    <row r="21" spans="1:24" ht="16.5" customHeight="1" x14ac:dyDescent="0.3">
      <c r="A21" s="32"/>
      <c r="B21" s="81"/>
      <c r="C21" s="82"/>
      <c r="D21" s="83"/>
      <c r="E21" s="33"/>
      <c r="F21" s="34"/>
      <c r="G21" s="34"/>
      <c r="H21" s="35"/>
      <c r="I21" s="16">
        <f t="shared" si="0"/>
        <v>0</v>
      </c>
      <c r="J21" s="16">
        <f t="shared" si="1"/>
        <v>0</v>
      </c>
      <c r="K21" s="19"/>
      <c r="L21" s="58"/>
      <c r="M21" s="19"/>
      <c r="N21" s="19"/>
      <c r="O21" s="59"/>
      <c r="P21" s="15"/>
      <c r="Q21" s="15"/>
      <c r="R21" s="15"/>
      <c r="S21" s="15"/>
      <c r="T21" s="15"/>
      <c r="U21" s="15"/>
      <c r="V21" s="15"/>
      <c r="W21" s="17"/>
      <c r="X21" s="17"/>
    </row>
    <row r="22" spans="1:24" ht="16.5" customHeight="1" x14ac:dyDescent="0.3">
      <c r="A22" s="32"/>
      <c r="B22" s="81"/>
      <c r="C22" s="82"/>
      <c r="D22" s="83"/>
      <c r="E22" s="33"/>
      <c r="F22" s="34"/>
      <c r="G22" s="34"/>
      <c r="H22" s="35"/>
      <c r="I22" s="16">
        <f t="shared" si="0"/>
        <v>0</v>
      </c>
      <c r="J22" s="16">
        <f t="shared" si="1"/>
        <v>0</v>
      </c>
      <c r="K22" s="19"/>
      <c r="L22" s="58"/>
      <c r="M22" s="19"/>
      <c r="N22" s="19"/>
      <c r="O22" s="59"/>
      <c r="P22" s="15"/>
      <c r="Q22" s="15"/>
      <c r="R22" s="15"/>
      <c r="S22" s="15"/>
      <c r="T22" s="15"/>
      <c r="U22" s="15"/>
      <c r="V22" s="15"/>
      <c r="W22" s="17"/>
      <c r="X22" s="17"/>
    </row>
    <row r="23" spans="1:24" ht="16.5" customHeight="1" x14ac:dyDescent="0.3">
      <c r="A23" s="32"/>
      <c r="B23" s="81"/>
      <c r="C23" s="82"/>
      <c r="D23" s="83"/>
      <c r="E23" s="33"/>
      <c r="F23" s="34"/>
      <c r="G23" s="34"/>
      <c r="H23" s="35"/>
      <c r="I23" s="16">
        <f t="shared" si="0"/>
        <v>0</v>
      </c>
      <c r="J23" s="16">
        <f t="shared" si="1"/>
        <v>0</v>
      </c>
      <c r="K23" s="19"/>
      <c r="L23" s="58"/>
      <c r="M23" s="19"/>
      <c r="N23" s="19"/>
      <c r="O23" s="59"/>
      <c r="P23" s="15"/>
      <c r="Q23" s="15"/>
      <c r="R23" s="15"/>
      <c r="S23" s="15"/>
      <c r="T23" s="15"/>
      <c r="U23" s="15"/>
      <c r="V23" s="15"/>
      <c r="W23" s="17"/>
      <c r="X23" s="17"/>
    </row>
    <row r="24" spans="1:24" ht="16.5" customHeight="1" x14ac:dyDescent="0.3">
      <c r="A24" s="32"/>
      <c r="B24" s="81"/>
      <c r="C24" s="82"/>
      <c r="D24" s="83"/>
      <c r="E24" s="33"/>
      <c r="F24" s="34"/>
      <c r="G24" s="34"/>
      <c r="H24" s="35"/>
      <c r="I24" s="16">
        <f t="shared" si="0"/>
        <v>0</v>
      </c>
      <c r="J24" s="16">
        <f t="shared" si="1"/>
        <v>0</v>
      </c>
      <c r="K24" s="19"/>
      <c r="L24" s="58"/>
      <c r="M24" s="19"/>
      <c r="N24" s="19"/>
      <c r="O24" s="59"/>
      <c r="P24" s="15"/>
      <c r="Q24" s="58"/>
      <c r="R24" s="15"/>
      <c r="S24" s="15"/>
      <c r="T24" s="15"/>
      <c r="U24" s="15"/>
      <c r="V24" s="15"/>
      <c r="W24" s="17"/>
      <c r="X24" s="17"/>
    </row>
    <row r="25" spans="1:24" ht="16.5" customHeight="1" x14ac:dyDescent="0.3">
      <c r="A25" s="32"/>
      <c r="B25" s="81"/>
      <c r="C25" s="82"/>
      <c r="D25" s="83"/>
      <c r="E25" s="33"/>
      <c r="F25" s="34"/>
      <c r="G25" s="34"/>
      <c r="H25" s="35"/>
      <c r="I25" s="16">
        <f t="shared" si="0"/>
        <v>0</v>
      </c>
      <c r="J25" s="16">
        <f t="shared" si="1"/>
        <v>0</v>
      </c>
      <c r="K25" s="19"/>
      <c r="L25" s="58"/>
      <c r="M25" s="19"/>
      <c r="N25" s="19"/>
      <c r="O25" s="59"/>
      <c r="P25" s="15"/>
      <c r="Q25" s="58"/>
      <c r="R25" s="15"/>
      <c r="S25" s="15"/>
      <c r="T25" s="15"/>
      <c r="U25" s="15"/>
      <c r="V25" s="15"/>
      <c r="W25" s="17"/>
      <c r="X25" s="17"/>
    </row>
    <row r="26" spans="1:24" ht="16.5" customHeight="1" x14ac:dyDescent="0.3">
      <c r="A26" s="32"/>
      <c r="B26" s="81"/>
      <c r="C26" s="82"/>
      <c r="D26" s="83"/>
      <c r="E26" s="33"/>
      <c r="F26" s="34"/>
      <c r="G26" s="34"/>
      <c r="H26" s="35"/>
      <c r="I26" s="16">
        <f t="shared" si="0"/>
        <v>0</v>
      </c>
      <c r="J26" s="16">
        <f t="shared" si="1"/>
        <v>0</v>
      </c>
      <c r="K26" s="19"/>
      <c r="L26" s="58"/>
      <c r="M26" s="19"/>
      <c r="N26" s="19"/>
      <c r="O26" s="59"/>
      <c r="P26" s="15"/>
      <c r="Q26" s="58"/>
      <c r="R26" s="63" t="s">
        <v>50</v>
      </c>
      <c r="S26" s="15"/>
      <c r="T26" s="15"/>
      <c r="U26" s="15"/>
      <c r="V26" s="15"/>
      <c r="W26" s="17"/>
      <c r="X26" s="17"/>
    </row>
    <row r="27" spans="1:24" ht="16.5" customHeight="1" x14ac:dyDescent="0.3">
      <c r="A27" s="32"/>
      <c r="B27" s="81"/>
      <c r="C27" s="82"/>
      <c r="D27" s="83"/>
      <c r="E27" s="33"/>
      <c r="F27" s="34"/>
      <c r="G27" s="34"/>
      <c r="H27" s="35"/>
      <c r="I27" s="16">
        <f t="shared" si="0"/>
        <v>0</v>
      </c>
      <c r="J27" s="16">
        <f t="shared" si="1"/>
        <v>0</v>
      </c>
      <c r="K27" s="19"/>
      <c r="L27" s="58"/>
      <c r="M27" s="19"/>
      <c r="N27" s="19"/>
      <c r="O27" s="59"/>
      <c r="P27" s="15"/>
      <c r="Q27" s="58"/>
      <c r="R27" s="15">
        <v>1</v>
      </c>
      <c r="S27" s="15"/>
      <c r="T27" s="15"/>
      <c r="U27" s="15"/>
      <c r="V27" s="15"/>
      <c r="W27" s="17"/>
      <c r="X27" s="17"/>
    </row>
    <row r="28" spans="1:24" ht="16.5" customHeight="1" x14ac:dyDescent="0.3">
      <c r="A28" s="32"/>
      <c r="B28" s="81"/>
      <c r="C28" s="82"/>
      <c r="D28" s="83"/>
      <c r="E28" s="33"/>
      <c r="F28" s="34"/>
      <c r="G28" s="34"/>
      <c r="H28" s="35"/>
      <c r="I28" s="16">
        <f t="shared" si="0"/>
        <v>0</v>
      </c>
      <c r="J28" s="16">
        <f t="shared" si="1"/>
        <v>0</v>
      </c>
      <c r="K28" s="19"/>
      <c r="L28" s="58"/>
      <c r="M28" s="19"/>
      <c r="N28" s="19"/>
      <c r="O28" s="59"/>
      <c r="P28" s="15"/>
      <c r="Q28" s="58"/>
      <c r="R28" s="15">
        <v>2</v>
      </c>
      <c r="S28" s="15"/>
      <c r="T28" s="15"/>
      <c r="U28" s="15"/>
      <c r="V28" s="15"/>
      <c r="W28" s="17"/>
      <c r="X28" s="17"/>
    </row>
    <row r="29" spans="1:24" ht="16.5" customHeight="1" x14ac:dyDescent="0.3">
      <c r="A29" s="32"/>
      <c r="B29" s="81"/>
      <c r="C29" s="82"/>
      <c r="D29" s="83"/>
      <c r="E29" s="33"/>
      <c r="F29" s="34"/>
      <c r="G29" s="34"/>
      <c r="H29" s="35"/>
      <c r="I29" s="16">
        <f t="shared" si="0"/>
        <v>0</v>
      </c>
      <c r="J29" s="16">
        <f t="shared" si="1"/>
        <v>0</v>
      </c>
      <c r="K29" s="19"/>
      <c r="L29" s="58"/>
      <c r="M29" s="19"/>
      <c r="N29" s="19"/>
      <c r="O29" s="59"/>
      <c r="P29" s="15"/>
      <c r="Q29" s="58"/>
      <c r="R29" s="15"/>
      <c r="S29" s="15"/>
      <c r="T29" s="15"/>
      <c r="U29" s="15"/>
      <c r="V29" s="15"/>
      <c r="W29" s="17"/>
      <c r="X29" s="17"/>
    </row>
    <row r="30" spans="1:24" ht="16.5" customHeight="1" x14ac:dyDescent="0.3">
      <c r="A30" s="32"/>
      <c r="B30" s="81"/>
      <c r="C30" s="82"/>
      <c r="D30" s="83"/>
      <c r="E30" s="33"/>
      <c r="F30" s="34"/>
      <c r="G30" s="34"/>
      <c r="H30" s="35"/>
      <c r="I30" s="16">
        <f t="shared" si="0"/>
        <v>0</v>
      </c>
      <c r="J30" s="16">
        <f t="shared" si="1"/>
        <v>0</v>
      </c>
      <c r="K30" s="19"/>
      <c r="L30" s="58"/>
      <c r="M30" s="19"/>
      <c r="N30" s="19"/>
      <c r="O30" s="59"/>
      <c r="P30" s="15"/>
      <c r="Q30" s="58"/>
      <c r="R30" s="15"/>
      <c r="S30" s="15"/>
      <c r="T30" s="15"/>
      <c r="U30" s="15"/>
      <c r="V30" s="15"/>
      <c r="W30" s="17"/>
      <c r="X30" s="17"/>
    </row>
    <row r="31" spans="1:24" ht="16.5" customHeight="1" x14ac:dyDescent="0.3">
      <c r="A31" s="32"/>
      <c r="B31" s="81"/>
      <c r="C31" s="82"/>
      <c r="D31" s="83"/>
      <c r="E31" s="33"/>
      <c r="F31" s="34"/>
      <c r="G31" s="34"/>
      <c r="H31" s="35"/>
      <c r="I31" s="16">
        <f t="shared" si="0"/>
        <v>0</v>
      </c>
      <c r="J31" s="16">
        <f t="shared" si="1"/>
        <v>0</v>
      </c>
      <c r="K31" s="19"/>
      <c r="L31" s="58"/>
      <c r="M31" s="19"/>
      <c r="N31" s="19"/>
      <c r="O31" s="59"/>
      <c r="P31" s="15"/>
      <c r="Q31" s="58"/>
      <c r="R31" s="15"/>
      <c r="S31" s="15"/>
      <c r="T31" s="15"/>
      <c r="U31" s="15"/>
      <c r="V31" s="15"/>
      <c r="W31" s="17"/>
      <c r="X31" s="17"/>
    </row>
    <row r="32" spans="1:24" ht="16.5" customHeight="1" x14ac:dyDescent="0.3">
      <c r="A32" s="32"/>
      <c r="B32" s="81"/>
      <c r="C32" s="82"/>
      <c r="D32" s="83"/>
      <c r="E32" s="33"/>
      <c r="F32" s="34"/>
      <c r="G32" s="34"/>
      <c r="H32" s="35"/>
      <c r="I32" s="16">
        <f t="shared" si="0"/>
        <v>0</v>
      </c>
      <c r="J32" s="16">
        <f t="shared" si="1"/>
        <v>0</v>
      </c>
      <c r="K32" s="19"/>
      <c r="L32" s="58"/>
      <c r="M32" s="19"/>
      <c r="N32" s="19"/>
      <c r="O32" s="61"/>
      <c r="P32" s="15"/>
      <c r="Q32" s="58"/>
      <c r="R32" s="15"/>
      <c r="S32" s="15"/>
      <c r="T32" s="15"/>
      <c r="U32" s="15"/>
      <c r="V32" s="15"/>
      <c r="W32" s="17"/>
      <c r="X32" s="17"/>
    </row>
    <row r="33" spans="1:24" ht="16.5" customHeight="1" x14ac:dyDescent="0.3">
      <c r="A33" s="32"/>
      <c r="B33" s="81"/>
      <c r="C33" s="82"/>
      <c r="D33" s="83"/>
      <c r="E33" s="33"/>
      <c r="F33" s="34"/>
      <c r="G33" s="34"/>
      <c r="H33" s="35"/>
      <c r="I33" s="16">
        <f t="shared" si="0"/>
        <v>0</v>
      </c>
      <c r="J33" s="16">
        <f t="shared" si="1"/>
        <v>0</v>
      </c>
      <c r="K33" s="19"/>
      <c r="L33" s="58"/>
      <c r="M33" s="19"/>
      <c r="N33" s="19"/>
      <c r="O33" s="61"/>
      <c r="P33" s="15"/>
      <c r="Q33" s="15"/>
      <c r="R33" s="15"/>
      <c r="S33" s="15"/>
      <c r="T33" s="15"/>
      <c r="U33" s="15"/>
      <c r="V33" s="15"/>
      <c r="W33" s="17"/>
      <c r="X33" s="17"/>
    </row>
    <row r="34" spans="1:24" ht="16.5" customHeight="1" x14ac:dyDescent="0.3">
      <c r="A34" s="32"/>
      <c r="B34" s="81"/>
      <c r="C34" s="82"/>
      <c r="D34" s="83"/>
      <c r="E34" s="33"/>
      <c r="F34" s="34"/>
      <c r="G34" s="34"/>
      <c r="H34" s="35"/>
      <c r="I34" s="16">
        <f t="shared" si="0"/>
        <v>0</v>
      </c>
      <c r="J34" s="16">
        <f t="shared" si="1"/>
        <v>0</v>
      </c>
      <c r="K34" s="19"/>
      <c r="L34" s="58"/>
      <c r="M34" s="19"/>
      <c r="N34" s="19"/>
      <c r="O34" s="61"/>
      <c r="P34" s="15"/>
      <c r="Q34" s="15"/>
      <c r="R34" s="15"/>
      <c r="S34" s="15"/>
      <c r="T34" s="15"/>
      <c r="U34" s="15"/>
      <c r="V34" s="15"/>
      <c r="W34" s="17"/>
      <c r="X34" s="17"/>
    </row>
    <row r="35" spans="1:24" ht="16.5" customHeight="1" x14ac:dyDescent="0.3">
      <c r="A35" s="32"/>
      <c r="B35" s="81"/>
      <c r="C35" s="82"/>
      <c r="D35" s="83"/>
      <c r="E35" s="33"/>
      <c r="F35" s="34"/>
      <c r="G35" s="34"/>
      <c r="H35" s="35"/>
      <c r="I35" s="16">
        <f t="shared" si="0"/>
        <v>0</v>
      </c>
      <c r="J35" s="16">
        <f t="shared" si="1"/>
        <v>0</v>
      </c>
      <c r="K35" s="19"/>
      <c r="L35" s="58"/>
      <c r="M35" s="19"/>
      <c r="N35" s="19"/>
      <c r="O35" s="61"/>
      <c r="P35" s="15"/>
      <c r="Q35" s="15"/>
      <c r="R35" s="15"/>
      <c r="S35" s="15"/>
      <c r="T35" s="15"/>
      <c r="U35" s="15"/>
      <c r="V35" s="15"/>
      <c r="W35" s="17"/>
      <c r="X35" s="17"/>
    </row>
    <row r="36" spans="1:24" ht="16.5" customHeight="1" x14ac:dyDescent="0.3">
      <c r="A36" s="32"/>
      <c r="B36" s="81"/>
      <c r="C36" s="82"/>
      <c r="D36" s="83"/>
      <c r="E36" s="33"/>
      <c r="F36" s="34"/>
      <c r="G36" s="34"/>
      <c r="H36" s="35"/>
      <c r="I36" s="16">
        <f t="shared" si="0"/>
        <v>0</v>
      </c>
      <c r="J36" s="16">
        <f t="shared" si="1"/>
        <v>0</v>
      </c>
      <c r="K36" s="19"/>
      <c r="L36" s="58"/>
      <c r="M36" s="19"/>
      <c r="N36" s="19"/>
      <c r="O36" s="61"/>
      <c r="P36" s="15"/>
      <c r="Q36" s="15"/>
      <c r="R36" s="15"/>
      <c r="S36" s="15"/>
      <c r="T36" s="15"/>
      <c r="U36" s="15"/>
      <c r="V36" s="15"/>
      <c r="W36" s="17"/>
      <c r="X36" s="17"/>
    </row>
    <row r="37" spans="1:24" ht="16.5" customHeight="1" x14ac:dyDescent="0.3">
      <c r="A37" s="32"/>
      <c r="B37" s="81"/>
      <c r="C37" s="82"/>
      <c r="D37" s="83"/>
      <c r="E37" s="33"/>
      <c r="F37" s="34"/>
      <c r="G37" s="34"/>
      <c r="H37" s="35"/>
      <c r="I37" s="16">
        <f t="shared" si="0"/>
        <v>0</v>
      </c>
      <c r="J37" s="16">
        <f t="shared" si="1"/>
        <v>0</v>
      </c>
      <c r="K37" s="19"/>
      <c r="L37" s="58"/>
      <c r="M37" s="19"/>
      <c r="N37" s="19"/>
      <c r="O37" s="59"/>
      <c r="P37" s="15"/>
      <c r="Q37" s="59"/>
      <c r="R37" s="15"/>
      <c r="S37" s="15"/>
      <c r="T37" s="15"/>
      <c r="U37" s="15"/>
      <c r="V37" s="15"/>
      <c r="W37" s="17"/>
      <c r="X37" s="17"/>
    </row>
    <row r="38" spans="1:24" ht="16.5" customHeight="1" x14ac:dyDescent="0.3">
      <c r="A38" s="32"/>
      <c r="B38" s="81"/>
      <c r="C38" s="82"/>
      <c r="D38" s="83"/>
      <c r="E38" s="33"/>
      <c r="F38" s="34"/>
      <c r="G38" s="34"/>
      <c r="H38" s="35"/>
      <c r="I38" s="16">
        <f t="shared" si="0"/>
        <v>0</v>
      </c>
      <c r="J38" s="16">
        <f t="shared" si="1"/>
        <v>0</v>
      </c>
      <c r="K38" s="19"/>
      <c r="L38" s="58"/>
      <c r="M38" s="19"/>
      <c r="N38" s="19"/>
      <c r="O38" s="59"/>
      <c r="P38" s="15"/>
      <c r="Q38" s="59"/>
      <c r="R38" s="15"/>
      <c r="S38" s="15"/>
      <c r="T38" s="15"/>
      <c r="U38" s="15"/>
      <c r="V38" s="15"/>
      <c r="W38" s="17"/>
      <c r="X38" s="17"/>
    </row>
    <row r="39" spans="1:24" ht="25.5" customHeight="1" x14ac:dyDescent="0.3">
      <c r="A39" s="92" t="s">
        <v>9</v>
      </c>
      <c r="B39" s="93"/>
      <c r="C39" s="93"/>
      <c r="D39" s="93"/>
      <c r="E39" s="93"/>
      <c r="F39" s="94"/>
      <c r="G39" s="95" t="str">
        <f>IFERROR(IF((SUMPRODUCT(F18:F38,G18:G38)/J39)=0,"",(SUMPRODUCT(F18:F38,G18:G38)/J39)),"")</f>
        <v/>
      </c>
      <c r="H39" s="96"/>
      <c r="I39" s="24" t="s">
        <v>16</v>
      </c>
      <c r="J39" s="24">
        <f>SUM(J15:J38)</f>
        <v>0</v>
      </c>
      <c r="K39" s="2"/>
      <c r="L39" s="2"/>
      <c r="M39" s="2"/>
      <c r="N39" s="2"/>
      <c r="O39" s="1"/>
      <c r="P39" s="2"/>
      <c r="Q39" s="62"/>
      <c r="R39" s="2"/>
      <c r="S39" s="2"/>
      <c r="T39" s="2"/>
      <c r="U39" s="2"/>
      <c r="V39" s="2"/>
      <c r="W39" s="3"/>
      <c r="X39" s="3"/>
    </row>
    <row r="40" spans="1:24" ht="12" customHeight="1" x14ac:dyDescent="0.25">
      <c r="A40" s="97"/>
      <c r="B40" s="97"/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1"/>
      <c r="P40" s="2"/>
      <c r="Q40" s="2"/>
      <c r="R40" s="2"/>
      <c r="S40" s="2"/>
      <c r="T40" s="2"/>
      <c r="U40" s="2"/>
      <c r="V40" s="2"/>
      <c r="W40" s="3"/>
      <c r="X40" s="3"/>
    </row>
    <row r="41" spans="1:24" ht="30" customHeight="1" x14ac:dyDescent="0.25">
      <c r="A41" s="104" t="s">
        <v>10</v>
      </c>
      <c r="B41" s="104"/>
      <c r="C41" s="31" t="str">
        <f>IF(AND(O44=TRUE,O45=TRUE),"OK","FEHLER")</f>
        <v>FEHLER</v>
      </c>
      <c r="D41" s="87" t="s">
        <v>11</v>
      </c>
      <c r="E41" s="90" t="str">
        <f>IF(SUM(F18:F38)=0,"Keine ECTS und/oder Noten eingegeben!",IF(SUM(F18:F38)&lt;48,"Weniger als 48 ECTS eingegeben!",IF(SUM(F18:F38)&gt;48,"Mehr als 48 ECTS eingegeben, bitte passen Sie die ECTS auf exakt 48 an!","Anzahl der eingegebenen ECTS in Ordnung.")))</f>
        <v>Keine ECTS und/oder Noten eingegeben!</v>
      </c>
      <c r="F41" s="90"/>
      <c r="G41" s="90"/>
      <c r="H41" s="91"/>
      <c r="I41" s="2"/>
      <c r="J41" s="2"/>
      <c r="K41" s="2"/>
      <c r="L41" s="2"/>
      <c r="M41" s="2"/>
      <c r="N41" s="2"/>
      <c r="O41" s="62"/>
      <c r="P41" s="2"/>
      <c r="Q41" s="2"/>
      <c r="R41" s="2"/>
      <c r="S41" s="2"/>
      <c r="T41" s="2"/>
      <c r="U41" s="2"/>
      <c r="V41" s="2"/>
      <c r="W41" s="3"/>
      <c r="X41" s="3"/>
    </row>
    <row r="42" spans="1:24" ht="15" customHeight="1" x14ac:dyDescent="0.3">
      <c r="D42" s="87"/>
      <c r="E42" s="88" t="str">
        <f>IF(AND(I3=1,G39&gt;2),"Notendurchschnitt &gt; 2,0",IF(AND(I3=1,G39&lt;=2),"Notendurchschnitt &lt;= 2,0",IF(AND(I3=2,G39&gt;1.5),"Notendurchschnitt &gt; 1,5",IF(AND(I3=2,G39&lt;=1.5),"Notendurchschnitt &lt;= 1,5",IF(AND(I3=3,G39&gt;1.5),"Notendurchschnitt &gt; 1,5",IF(AND(I3=3,G39&lt;=1.5),"Notendurchschnitt &lt;= 1,5",0))))))</f>
        <v>Notendurchschnitt &gt; 1,5</v>
      </c>
      <c r="F42" s="88"/>
      <c r="G42" s="88"/>
      <c r="H42" s="88"/>
      <c r="I42" s="2"/>
      <c r="J42" s="2"/>
      <c r="K42" s="2"/>
      <c r="L42" s="2"/>
      <c r="M42" s="2"/>
      <c r="N42" s="2"/>
      <c r="O42" s="7"/>
      <c r="P42" s="2"/>
      <c r="Q42" s="2"/>
      <c r="R42" s="2"/>
      <c r="S42" s="2"/>
      <c r="T42" s="2"/>
      <c r="U42" s="2"/>
      <c r="V42" s="2"/>
      <c r="W42" s="3"/>
      <c r="X42" s="3"/>
    </row>
    <row r="43" spans="1:24" x14ac:dyDescent="0.25">
      <c r="I43" s="1"/>
      <c r="J43" s="1"/>
      <c r="K43" s="1"/>
      <c r="L43" s="1"/>
      <c r="M43" s="1"/>
      <c r="N43" s="1"/>
      <c r="O43" s="6"/>
      <c r="P43" s="1"/>
      <c r="Q43" s="1"/>
      <c r="R43" s="1"/>
      <c r="S43" s="1"/>
      <c r="T43" s="1"/>
      <c r="U43" s="1"/>
      <c r="V43" s="1"/>
    </row>
    <row r="44" spans="1:24" x14ac:dyDescent="0.25">
      <c r="I44" s="1"/>
      <c r="J44" s="1"/>
      <c r="K44" s="1"/>
      <c r="L44" s="1"/>
      <c r="M44" s="1" t="s">
        <v>14</v>
      </c>
      <c r="N44" s="1"/>
      <c r="O44" s="1" t="b">
        <f>IF(E41="Anzahl der eingegebenen ECTS in Ordnung.",TRUE)</f>
        <v>0</v>
      </c>
      <c r="P44" s="1"/>
      <c r="Q44" s="1"/>
      <c r="R44" s="1"/>
      <c r="S44" s="1"/>
      <c r="T44" s="1"/>
      <c r="U44" s="1"/>
      <c r="V44" s="1"/>
    </row>
    <row r="45" spans="1:24" x14ac:dyDescent="0.25">
      <c r="I45" s="1"/>
      <c r="J45" s="1"/>
      <c r="K45" s="1"/>
      <c r="L45" s="1"/>
      <c r="M45" s="1" t="s">
        <v>18</v>
      </c>
      <c r="N45" s="1"/>
      <c r="O45" s="1" t="b">
        <f>IF($E$42="Notendurchschnitt &lt;= 1,5",TRUE)</f>
        <v>0</v>
      </c>
      <c r="P45" s="1"/>
      <c r="Q45" s="1"/>
      <c r="R45" s="1"/>
      <c r="S45" s="1"/>
      <c r="T45" s="1"/>
      <c r="U45" s="1"/>
      <c r="V45" s="1"/>
    </row>
    <row r="46" spans="1:24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x14ac:dyDescent="0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 x14ac:dyDescent="0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9:22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9:22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9:22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9:22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9:22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9:22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9:22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9:22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9:22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9:22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9:22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9:22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9:22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9:22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9:22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9:22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9:22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9:22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9:22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9:22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9:22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9:22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9:22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9:22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9:22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9:22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9:22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9:22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9:22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9:22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9:22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9:22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9:22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9:22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9:22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9:22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9:22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9:22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9:22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9:22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9:22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9:22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9:22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9:22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9:22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9:22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9:22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9:22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9:22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9:22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9:22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9:22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9:22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9:22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9:22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9:22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9:22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9:22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9:22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9:22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9:22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9:22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9:22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9:22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9:22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9:22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9:22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9:22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9:22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9:22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9:22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9:22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9:22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9:22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9:22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9:22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9:22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9:22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9:22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9:22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9:22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9:22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9:22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9:22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9:22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9:22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9:22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9:22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9:22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9:22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9:22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9:22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9:22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9:22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9:22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9:22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9:22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9:22" x14ac:dyDescent="0.2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9:22" x14ac:dyDescent="0.2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9:22" x14ac:dyDescent="0.2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9:22" x14ac:dyDescent="0.2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9:22" x14ac:dyDescent="0.2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9:22" x14ac:dyDescent="0.2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9:22" x14ac:dyDescent="0.2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9:22" x14ac:dyDescent="0.2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9:22" x14ac:dyDescent="0.2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9:22" x14ac:dyDescent="0.2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9:22" x14ac:dyDescent="0.2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9:22" x14ac:dyDescent="0.2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9:22" x14ac:dyDescent="0.2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9:22" x14ac:dyDescent="0.2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9:22" x14ac:dyDescent="0.2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9:22" x14ac:dyDescent="0.2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9:22" x14ac:dyDescent="0.2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9:22" x14ac:dyDescent="0.2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9:22" x14ac:dyDescent="0.2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9:22" x14ac:dyDescent="0.2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9:22" x14ac:dyDescent="0.2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9:22" x14ac:dyDescent="0.2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9:22" x14ac:dyDescent="0.2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9:22" x14ac:dyDescent="0.2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9:22" x14ac:dyDescent="0.2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9:22" x14ac:dyDescent="0.2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9:22" x14ac:dyDescent="0.2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9:22" x14ac:dyDescent="0.2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9:22" x14ac:dyDescent="0.2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9:22" x14ac:dyDescent="0.2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9:22" x14ac:dyDescent="0.2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9:22" x14ac:dyDescent="0.2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9:22" x14ac:dyDescent="0.2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9:22" x14ac:dyDescent="0.2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9:22" x14ac:dyDescent="0.2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9:22" x14ac:dyDescent="0.2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9:22" x14ac:dyDescent="0.2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9:22" x14ac:dyDescent="0.2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9:22" x14ac:dyDescent="0.2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9:22" x14ac:dyDescent="0.2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9:22" x14ac:dyDescent="0.2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9:22" x14ac:dyDescent="0.2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9:22" x14ac:dyDescent="0.2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9:22" x14ac:dyDescent="0.2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9:22" x14ac:dyDescent="0.2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9:22" x14ac:dyDescent="0.2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9:22" x14ac:dyDescent="0.2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9:22" x14ac:dyDescent="0.2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9:22" x14ac:dyDescent="0.2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9:22" x14ac:dyDescent="0.2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9:22" x14ac:dyDescent="0.2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9:22" x14ac:dyDescent="0.2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9:22" x14ac:dyDescent="0.2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9:22" x14ac:dyDescent="0.2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9:22" x14ac:dyDescent="0.2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9:22" x14ac:dyDescent="0.2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9:22" x14ac:dyDescent="0.2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9:22" x14ac:dyDescent="0.2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9:22" x14ac:dyDescent="0.2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9:22" x14ac:dyDescent="0.2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9:22" x14ac:dyDescent="0.2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9:22" x14ac:dyDescent="0.2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9:22" x14ac:dyDescent="0.2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9:22" x14ac:dyDescent="0.2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9:22" x14ac:dyDescent="0.2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9:22" x14ac:dyDescent="0.2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9:22" x14ac:dyDescent="0.2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9:22" x14ac:dyDescent="0.2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9:22" x14ac:dyDescent="0.2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9:22" x14ac:dyDescent="0.2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</sheetData>
  <sheetProtection algorithmName="SHA-512" hashValue="l7nAWhrTXU7Et4ctBHroP/3sAnp3q/xOpI8bQpZTQC4XMdtnyoOXhyNYJ2WEuGRImdShKX5bT8SdgPNZLA3rjA==" saltValue="P6AtQMjs9Xf6DESEwhMKpg==" spinCount="100000" sheet="1" objects="1" scenarios="1"/>
  <mergeCells count="53">
    <mergeCell ref="A41:B41"/>
    <mergeCell ref="D41:D42"/>
    <mergeCell ref="E41:H41"/>
    <mergeCell ref="E42:H42"/>
    <mergeCell ref="B31:D31"/>
    <mergeCell ref="B32:D32"/>
    <mergeCell ref="B33:D33"/>
    <mergeCell ref="B34:D34"/>
    <mergeCell ref="B35:D35"/>
    <mergeCell ref="B36:D36"/>
    <mergeCell ref="B37:D37"/>
    <mergeCell ref="B38:D38"/>
    <mergeCell ref="A39:F39"/>
    <mergeCell ref="G39:H39"/>
    <mergeCell ref="A40:H40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A10:H10"/>
    <mergeCell ref="A11:C11"/>
    <mergeCell ref="D11:E11"/>
    <mergeCell ref="F11:H11"/>
    <mergeCell ref="A12:C12"/>
    <mergeCell ref="D12:E12"/>
    <mergeCell ref="F12:H12"/>
    <mergeCell ref="A13:H13"/>
    <mergeCell ref="B14:D14"/>
    <mergeCell ref="B15:D15"/>
    <mergeCell ref="B16:D16"/>
    <mergeCell ref="A17:H17"/>
    <mergeCell ref="A9:E9"/>
    <mergeCell ref="F9:H9"/>
    <mergeCell ref="A1:H1"/>
    <mergeCell ref="C2:H2"/>
    <mergeCell ref="C3:H3"/>
    <mergeCell ref="C4:H4"/>
    <mergeCell ref="A5:E5"/>
    <mergeCell ref="F5:H5"/>
    <mergeCell ref="A6:E6"/>
    <mergeCell ref="F6:H6"/>
    <mergeCell ref="A7:H7"/>
    <mergeCell ref="A8:E8"/>
    <mergeCell ref="F8:H8"/>
  </mergeCells>
  <conditionalFormatting sqref="C41">
    <cfRule type="expression" dxfId="19" priority="10" stopIfTrue="1">
      <formula>$C$41="FEHLER"</formula>
    </cfRule>
  </conditionalFormatting>
  <conditionalFormatting sqref="G39:H39">
    <cfRule type="expression" dxfId="11" priority="8">
      <formula>$G$39&lt;=1.5</formula>
    </cfRule>
    <cfRule type="expression" dxfId="10" priority="9">
      <formula>$G$39&gt;1.5</formula>
    </cfRule>
  </conditionalFormatting>
  <conditionalFormatting sqref="E42:H42">
    <cfRule type="expression" dxfId="18" priority="1">
      <formula>AND($G$39&gt;1.5,$I$3=2)</formula>
    </cfRule>
    <cfRule type="expression" dxfId="17" priority="2">
      <formula>AND($G$39&lt;=1.5,$I$3=2)</formula>
    </cfRule>
    <cfRule type="expression" dxfId="16" priority="3">
      <formula>AND($G$39&gt;1.5,$I$3=3)</formula>
    </cfRule>
    <cfRule type="expression" dxfId="15" priority="4">
      <formula>AND($G$39&lt;=1.5,$I$3=3)</formula>
    </cfRule>
    <cfRule type="expression" dxfId="14" priority="6">
      <formula>AND($G$39&lt;=2,$I$3=1)</formula>
    </cfRule>
    <cfRule type="expression" dxfId="13" priority="7">
      <formula>AND($G$39&gt;2,$I$3=1)</formula>
    </cfRule>
  </conditionalFormatting>
  <conditionalFormatting sqref="E41:H41">
    <cfRule type="expression" dxfId="12" priority="5">
      <formula>$E$41&lt;&gt;"Anzahl der eingegebenen ECTS in Ordnung."</formula>
    </cfRule>
  </conditionalFormatting>
  <dataValidations count="7">
    <dataValidation type="list" allowBlank="1" showInputMessage="1" showErrorMessage="1" sqref="A8:E8" xr:uid="{7CB9B303-4DE1-4301-87BC-65D4EB9D98BE}">
      <formula1>$O$15:$O$18</formula1>
    </dataValidation>
    <dataValidation type="decimal" allowBlank="1" showInputMessage="1" showErrorMessage="1" errorTitle="ECTS" error="Geben Sie eine gültige SWS- oder ECTS-Zahl ein!" sqref="F16 F18:F38" xr:uid="{42CB1A39-2852-4599-A50B-CAF37CDE0105}">
      <formula1>0</formula1>
      <formula2>100</formula2>
    </dataValidation>
    <dataValidation type="list" allowBlank="1" showInputMessage="1" sqref="G18:G38" xr:uid="{AB9DB5BE-7230-4519-A54A-EC39BD5A9A37}">
      <formula1>$R$15:$R$20</formula1>
    </dataValidation>
    <dataValidation type="whole" allowBlank="1" showInputMessage="1" showErrorMessage="1" error="Geben Sie ein gültige Semesteranzahl ein!" sqref="F8:H8" xr:uid="{FACD615D-5144-4D8F-8F14-354FB8ED878D}">
      <formula1>0</formula1>
      <formula2>30</formula2>
    </dataValidation>
    <dataValidation type="list" showInputMessage="1" showErrorMessage="1" error="Geben Sie an wofür Sie das Leistungsstipendium beantragen möchten!" sqref="C3" xr:uid="{B0C9F75B-4EE3-4385-B6DA-51AE1600E6DC}">
      <formula1>$S$2</formula1>
    </dataValidation>
    <dataValidation type="custom" allowBlank="1" showInputMessage="1" showErrorMessage="1" errorTitle="falsches Datum" sqref="L16:L38" xr:uid="{69C7C164-5EC4-4F0D-B1E0-151B4D86B8B5}">
      <formula1>"WAHR"</formula1>
    </dataValidation>
    <dataValidation type="list" allowBlank="1" showInputMessage="1" sqref="G15 G16" xr:uid="{C0A959BD-5308-490A-9181-5E2DAD7307BD}">
      <formula1>$R$26:$R$28</formula1>
    </dataValidation>
  </dataValidations>
  <pageMargins left="0.70866141732283472" right="0.51181102362204722" top="0.78740157480314965" bottom="0.78740157480314965" header="0.31496062992125984" footer="0.31496062992125984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12</vt:i4>
      </vt:variant>
    </vt:vector>
  </HeadingPairs>
  <TitlesOfParts>
    <vt:vector size="15" baseType="lpstr">
      <vt:lpstr>Bachelor Master</vt:lpstr>
      <vt:lpstr>Doktorat 2021W</vt:lpstr>
      <vt:lpstr>Doktorat 2018W</vt:lpstr>
      <vt:lpstr>'Doktorat 2021W'!Bachelor_Soziologie</vt:lpstr>
      <vt:lpstr>Bachelor_Soziologie</vt:lpstr>
      <vt:lpstr>'Doktorat 2021W'!Note</vt:lpstr>
      <vt:lpstr>Note</vt:lpstr>
      <vt:lpstr>'Doktorat 2021W'!Studien</vt:lpstr>
      <vt:lpstr>Studien</vt:lpstr>
      <vt:lpstr>'Doktorat 2021W'!Studienbezeichnung</vt:lpstr>
      <vt:lpstr>Studienbezeichnung</vt:lpstr>
      <vt:lpstr>'Doktorat 2021W'!Studienrichtung</vt:lpstr>
      <vt:lpstr>Studienrichtung</vt:lpstr>
      <vt:lpstr>'Doktorat 2021W'!Studienrichung</vt:lpstr>
      <vt:lpstr>Studienrichung</vt:lpstr>
    </vt:vector>
  </TitlesOfParts>
  <Company>Karl-Franzens-Universität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Fink, Manuel Christoph (manuel.fink@uni-graz.at)</dc:creator>
  <cp:lastModifiedBy>Neubauer, Angelika (angelika.neubauer@uni-graz.at)</cp:lastModifiedBy>
  <cp:lastPrinted>2023-06-20T12:15:35Z</cp:lastPrinted>
  <dcterms:created xsi:type="dcterms:W3CDTF">2015-02-13T07:51:18Z</dcterms:created>
  <dcterms:modified xsi:type="dcterms:W3CDTF">2023-08-18T11:29:09Z</dcterms:modified>
</cp:coreProperties>
</file>